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firstSheet="1" activeTab="1"/>
  </bookViews>
  <sheets>
    <sheet name="By Department" sheetId="1" state="hidden" r:id="rId1"/>
    <sheet name="By Agency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Department'!$A$1:$N$63</definedName>
    <definedName name="_xlnm.Print_Area" localSheetId="2">'Graph'!$A$10:$G$49</definedName>
    <definedName name="_xlnm.Print_Titles" localSheetId="1">'By Agency'!$1:$8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Agency'!#REF!</definedName>
    <definedName name="Z_92A72121_270A_4D07_961C_15515D7CE906_.wvu.PrintTitles" localSheetId="1" hidden="1">'By Agency'!#REF!</definedName>
    <definedName name="Z_92A72121_270A_4D07_961C_15515D7CE906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Agency'!#REF!</definedName>
    <definedName name="Z_A36966C3_2B91_49EA_8368_0F103F951C33_.wvu.PrintTitles" localSheetId="1" hidden="1">'By Agency'!#REF!</definedName>
    <definedName name="Z_A36966C3_2B91_49EA_8368_0F103F951C33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</definedNames>
  <calcPr fullCalcOnLoad="1"/>
</workbook>
</file>

<file path=xl/sharedStrings.xml><?xml version="1.0" encoding="utf-8"?>
<sst xmlns="http://schemas.openxmlformats.org/spreadsheetml/2006/main" count="372" uniqueCount="348">
  <si>
    <t>AS OF FEBRUARY 28, 2014</t>
  </si>
  <si>
    <t>(in thousand pesos)</t>
  </si>
  <si>
    <t>DEPARTMENT</t>
  </si>
  <si>
    <t xml:space="preserve">UNUSED NCAs </t>
  </si>
  <si>
    <t>JANUARY</t>
  </si>
  <si>
    <t>FEBRUARY</t>
  </si>
  <si>
    <t>As of end        FEBRUARY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</si>
  <si>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</si>
  <si>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</si>
  <si>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</si>
  <si>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</si>
  <si>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</si>
  <si>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</si>
  <si>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</si>
  <si>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</si>
  <si>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</si>
  <si>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</si>
  <si>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</si>
  <si>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</si>
  <si>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</si>
  <si>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</si>
  <si>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</si>
  <si>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</si>
  <si>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</si>
  <si>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</si>
  <si>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</si>
  <si>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</si>
  <si>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</si>
  <si>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</si>
  <si>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</si>
  <si>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</si>
  <si>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</si>
  <si>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</si>
  <si>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</si>
  <si>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</si>
  <si>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</si>
  <si>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</si>
  <si>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</si>
  <si>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</si>
  <si>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</si>
  <si>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</si>
  <si>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</si>
  <si>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</si>
  <si>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</si>
  <si>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</si>
  <si>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</si>
  <si>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February 2014</t>
  </si>
  <si>
    <t>/2</t>
  </si>
  <si>
    <t>NCAs credited by MDS-Government Servicing Banks inclusive of Lapsed NCA,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</si>
  <si>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</si>
  <si>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</si>
  <si>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</si>
  <si>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</si>
  <si>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</si>
  <si>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/6</t>
  </si>
  <si>
    <t>/7</t>
  </si>
  <si>
    <t>ALGU: Releases on Fund 103 only (includes IRA and other releases for LGUs)</t>
  </si>
  <si>
    <t>BSGC: Total budget support covered by NCA releases (i.e. subsidy and equity). Details to be coordinated with Bureau of Treasury</t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</si>
  <si>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</si>
  <si>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</si>
  <si>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</si>
  <si>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</si>
  <si>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t>All Departments</t>
  </si>
  <si>
    <t>in millions</t>
  </si>
  <si>
    <t>CUMULATIVE</t>
  </si>
  <si>
    <t>JAN</t>
  </si>
  <si>
    <t>FEB</t>
  </si>
  <si>
    <t>Monthly NCA Credited</t>
  </si>
  <si>
    <t>Monthly NCA Utilized</t>
  </si>
  <si>
    <t>NCA UtilIzed / NCAs Credited - Flow</t>
  </si>
  <si>
    <t>NCA UtilIzed / NCAs Credited - Cumulative</t>
  </si>
  <si>
    <t>AS OF FEB</t>
  </si>
  <si>
    <t>NCAs CREDITED VS NCA UTILIZATION, JANUARY-FEBRUARY 2014</t>
  </si>
  <si>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</si>
  <si>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</si>
  <si>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</si>
  <si>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</si>
  <si>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</si>
  <si>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</si>
  <si>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</si>
  <si>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</si>
  <si>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</si>
  <si>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</si>
  <si>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</si>
  <si>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</si>
  <si>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</si>
  <si>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</si>
  <si>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</si>
  <si>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</si>
  <si>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</si>
  <si>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</si>
  <si>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</si>
  <si>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</si>
  <si>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</si>
  <si>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</si>
  <si>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</si>
  <si>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</si>
  <si>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</si>
  <si>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</si>
  <si>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</si>
  <si>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</si>
  <si>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</si>
  <si>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</si>
  <si>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</si>
  <si>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</si>
  <si>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</si>
  <si>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</si>
  <si>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</si>
  <si>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</si>
  <si>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</si>
  <si>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</si>
  <si>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</si>
  <si>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</si>
  <si>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</si>
  <si>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</si>
  <si>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</si>
  <si>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</si>
  <si>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</si>
  <si>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</si>
  <si>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</si>
  <si>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</si>
  <si>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</si>
  <si>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</si>
  <si>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</si>
  <si>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</si>
  <si>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</si>
  <si>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</si>
  <si>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</si>
  <si>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</si>
  <si>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</si>
  <si>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</si>
  <si>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</si>
  <si>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</si>
  <si>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</si>
  <si>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</si>
  <si>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</si>
  <si>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</si>
  <si>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</si>
  <si>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</si>
  <si>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</si>
  <si>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</si>
  <si>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</si>
  <si>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</si>
  <si>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</si>
  <si>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</si>
  <si>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</si>
  <si>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</si>
  <si>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</si>
  <si>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</si>
  <si>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</si>
  <si>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</si>
  <si>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</si>
  <si>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</si>
  <si>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</si>
  <si>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</si>
  <si>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</si>
  <si>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</si>
  <si>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</si>
  <si>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</si>
  <si>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</si>
  <si>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</si>
  <si>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</si>
  <si>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</si>
  <si>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</si>
  <si>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</si>
  <si>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</si>
  <si>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</si>
  <si>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</si>
  <si>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</si>
  <si>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</si>
  <si>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</si>
  <si>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</si>
  <si>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</si>
  <si>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</si>
  <si>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</si>
  <si>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</si>
  <si>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</si>
  <si>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</si>
  <si>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</si>
  <si>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</si>
  <si>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</si>
  <si>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</si>
  <si>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</si>
  <si>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</si>
  <si>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</si>
  <si>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</si>
  <si>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</si>
  <si>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</si>
  <si>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</si>
  <si>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</si>
  <si>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</si>
  <si>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</si>
  <si>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</si>
  <si>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</si>
  <si>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</si>
  <si>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</si>
  <si>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</si>
  <si>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</si>
  <si>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</si>
  <si>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</si>
  <si>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</si>
  <si>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</si>
  <si>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</si>
  <si>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</si>
  <si>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</si>
  <si>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</si>
  <si>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</si>
  <si>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</si>
  <si>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</si>
  <si>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</si>
  <si>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</si>
  <si>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</si>
  <si>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</si>
  <si>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</si>
  <si>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</si>
  <si>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</si>
  <si>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</si>
  <si>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</si>
  <si>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</si>
  <si>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</si>
  <si>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</si>
  <si>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</si>
  <si>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</si>
  <si>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</si>
  <si>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</si>
  <si>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</si>
  <si>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</si>
  <si>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</si>
  <si>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</si>
  <si>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</si>
  <si>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</si>
  <si>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</si>
  <si>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</si>
  <si>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</si>
  <si>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</si>
  <si>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</si>
  <si>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</si>
  <si>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</si>
  <si>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</si>
  <si>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</si>
  <si>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</si>
  <si>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</si>
  <si>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</si>
  <si>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</si>
  <si>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</si>
  <si>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</si>
  <si>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</si>
  <si>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</si>
  <si>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</si>
  <si>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</si>
  <si>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</si>
  <si>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</si>
  <si>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</si>
  <si>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</si>
  <si>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</si>
  <si>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</si>
  <si>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</si>
  <si>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</si>
  <si>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</si>
  <si>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</si>
  <si>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</si>
  <si>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</si>
  <si>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</si>
  <si>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</si>
  <si>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</si>
  <si>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</si>
  <si>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</si>
  <si>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</si>
  <si>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</si>
  <si>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</si>
  <si>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</si>
  <si>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</si>
  <si>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</si>
  <si>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</si>
  <si>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</si>
  <si>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</si>
  <si>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</si>
  <si>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</si>
  <si>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</si>
  <si>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</si>
  <si>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</si>
  <si>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</si>
  <si>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</si>
  <si>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</si>
  <si>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</si>
  <si>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</si>
  <si>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</si>
  <si>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</si>
  <si>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</si>
  <si>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</si>
  <si>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</si>
  <si>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</si>
  <si>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</si>
  <si>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</si>
  <si>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</si>
  <si>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</si>
  <si>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</si>
  <si>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</si>
  <si>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</si>
  <si>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</si>
  <si>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</si>
  <si>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</si>
  <si>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</si>
  <si>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</si>
  <si>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</si>
  <si>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</si>
  <si>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</si>
  <si>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</si>
  <si>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</si>
  <si>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</si>
  <si>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</si>
  <si>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</si>
  <si>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</si>
  <si>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</si>
  <si>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</si>
  <si>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</si>
  <si>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</si>
  <si>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</si>
  <si>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</si>
  <si>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</si>
  <si>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</si>
  <si>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</si>
  <si>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</si>
  <si>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</si>
  <si>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</si>
  <si>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</si>
  <si>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</si>
  <si>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</si>
  <si>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</si>
  <si>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</si>
  <si>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</si>
  <si>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</si>
  <si>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</si>
  <si>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</si>
  <si>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</si>
  <si>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</si>
  <si>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</si>
  <si>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</si>
  <si>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</si>
  <si>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</si>
  <si>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</si>
  <si>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</si>
  <si>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</si>
  <si>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>REPORT ON UTILIZATION OF CASH ALLOCATIONS FOR NATIONAL GOVERNMENT AGENCIES AND BUDGETARY SUPPORT TO GOCCs AND LGUs</t>
    </r>
    <r>
      <rPr>
        <b/>
        <vertAlign val="superscript"/>
        <sz val="10"/>
        <rFont val="Arial"/>
        <family val="2"/>
      </rPr>
      <t>/1</t>
    </r>
  </si>
  <si>
    <r>
      <t xml:space="preserve">     Owned and Controlled Corporations</t>
    </r>
    <r>
      <rPr>
        <vertAlign val="superscript"/>
        <sz val="10"/>
        <rFont val="Arial"/>
        <family val="2"/>
      </rPr>
      <t>/7</t>
    </r>
  </si>
  <si>
    <r>
      <t>Allotment to Local Government Units</t>
    </r>
    <r>
      <rPr>
        <vertAlign val="superscript"/>
        <sz val="10"/>
        <rFont val="Arial"/>
        <family val="2"/>
      </rPr>
      <t>/6</t>
    </r>
  </si>
  <si>
    <t>DBM: inclusive of Grants for LGUs and 50% GSIS Premium deficiency of DepEd</t>
  </si>
  <si>
    <t>Department of Education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</si>
</sst>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\(0.00\)%"/>
    <numFmt numFmtId="171" formatCode="#,##0;[Red]#,##0"/>
    <numFmt numFmtId="172" formatCode="\C"/>
    <numFmt numFmtId="173" formatCode="0.000%"/>
    <numFmt numFmtId="174" formatCode="00000"/>
    <numFmt numFmtId="175" formatCode="0.00_);\(0.00\)"/>
    <numFmt numFmtId="176" formatCode="[$-409]dddd\,\ mmmm\ dd\,\ yyyy"/>
    <numFmt numFmtId="177" formatCode="[$-409]h:mm:ss\ AM/PM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_);_(* \(#,##0.00000\);_(* &quot;-&quot;??_);_(@_)"/>
    <numFmt numFmtId="184" formatCode="_(* #,##0_);_(* \(#,##0\);_(* &quot;-&quot;?_);_(@_)"/>
    <numFmt numFmtId="185" formatCode="_(* #,##0.0_);_(* \(#,##0.0\);_(* &quot;-&quot;_);_(@_)"/>
    <numFmt numFmtId="186" formatCode="_(* #,##0.00_);_(* \(#,##0.00\);_(* &quot;-&quot;_);_(@_)"/>
    <numFmt numFmtId="187" formatCode="_(* #,##0_);_(* \(#,##0\);_(* &quot;-&quot;????_);_(@_)"/>
    <numFmt numFmtId="188" formatCode="0.0"/>
    <numFmt numFmtId="189" formatCode="_(* #,##0_);_(* \(#,##0\);_(* &quot;-&quot;???_);_(@_)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mbria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7" fillId="24" borderId="0" xfId="0" applyFont="1" applyFill="1" applyAlignment="1">
      <alignment/>
    </xf>
    <xf numFmtId="0" fontId="18" fillId="24" borderId="0" xfId="0" applyFont="1" applyFill="1" applyAlignment="1">
      <alignment/>
    </xf>
    <xf numFmtId="165" fontId="18" fillId="24" borderId="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8" fillId="24" borderId="0" xfId="0" applyFont="1" applyFill="1" applyBorder="1" applyAlignment="1">
      <alignment horizontal="left"/>
    </xf>
    <xf numFmtId="41" fontId="18" fillId="2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41" fontId="18" fillId="24" borderId="0" xfId="0" applyNumberFormat="1" applyFont="1" applyFill="1" applyAlignment="1">
      <alignment/>
    </xf>
    <xf numFmtId="0" fontId="26" fillId="24" borderId="0" xfId="0" applyFont="1" applyFill="1" applyBorder="1" applyAlignment="1">
      <alignment/>
    </xf>
    <xf numFmtId="41" fontId="18" fillId="24" borderId="0" xfId="0" applyNumberFormat="1" applyFont="1" applyFill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165" fontId="26" fillId="20" borderId="12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5" fontId="18" fillId="0" borderId="0" xfId="42" applyNumberFormat="1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left"/>
    </xf>
    <xf numFmtId="165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5" fontId="18" fillId="0" borderId="0" xfId="42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165" fontId="18" fillId="0" borderId="11" xfId="42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33" fillId="0" borderId="0" xfId="0" applyFont="1" applyAlignment="1">
      <alignment/>
    </xf>
    <xf numFmtId="37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37" fontId="18" fillId="0" borderId="0" xfId="42" applyNumberFormat="1" applyFont="1" applyAlignment="1">
      <alignment/>
    </xf>
    <xf numFmtId="0" fontId="18" fillId="0" borderId="0" xfId="0" applyFont="1" applyFill="1" applyAlignment="1">
      <alignment horizontal="left"/>
    </xf>
    <xf numFmtId="165" fontId="0" fillId="0" borderId="0" xfId="42" applyNumberFormat="1" applyFont="1" applyBorder="1" applyAlignment="1">
      <alignment/>
    </xf>
    <xf numFmtId="0" fontId="26" fillId="0" borderId="0" xfId="0" applyFont="1" applyAlignment="1">
      <alignment wrapText="1"/>
    </xf>
    <xf numFmtId="165" fontId="18" fillId="0" borderId="13" xfId="42" applyNumberFormat="1" applyFont="1" applyBorder="1" applyAlignment="1">
      <alignment/>
    </xf>
    <xf numFmtId="0" fontId="26" fillId="0" borderId="0" xfId="0" applyFont="1" applyAlignment="1">
      <alignment/>
    </xf>
    <xf numFmtId="41" fontId="18" fillId="0" borderId="0" xfId="42" applyNumberFormat="1" applyFont="1" applyAlignment="1">
      <alignment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165" fontId="18" fillId="0" borderId="13" xfId="42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165" fontId="26" fillId="0" borderId="14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165" fontId="26" fillId="20" borderId="18" xfId="42" applyNumberFormat="1" applyFont="1" applyFill="1" applyBorder="1" applyAlignment="1">
      <alignment horizontal="center"/>
    </xf>
    <xf numFmtId="165" fontId="26" fillId="20" borderId="19" xfId="42" applyNumberFormat="1" applyFont="1" applyFill="1" applyBorder="1" applyAlignment="1">
      <alignment horizontal="center"/>
    </xf>
    <xf numFmtId="165" fontId="26" fillId="20" borderId="20" xfId="42" applyNumberFormat="1" applyFont="1" applyFill="1" applyBorder="1" applyAlignment="1">
      <alignment horizontal="center"/>
    </xf>
    <xf numFmtId="165" fontId="26" fillId="20" borderId="21" xfId="42" applyNumberFormat="1" applyFont="1" applyFill="1" applyBorder="1" applyAlignment="1">
      <alignment horizontal="center"/>
    </xf>
    <xf numFmtId="165" fontId="26" fillId="20" borderId="11" xfId="42" applyNumberFormat="1" applyFont="1" applyFill="1" applyBorder="1" applyAlignment="1">
      <alignment horizontal="center"/>
    </xf>
    <xf numFmtId="165" fontId="26" fillId="20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JANUARY-FEBRUARY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8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25"/>
          <c:y val="0.13775"/>
          <c:w val="0.944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Graph!$B$4:$C$4</c:f>
              <c:strCache/>
            </c:strRef>
          </c:cat>
          <c:val>
            <c:numRef>
              <c:f>Graph!$B$5:$C$5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Graph!$B$4:$C$4</c:f>
              <c:strCache/>
            </c:strRef>
          </c:cat>
          <c:val>
            <c:numRef>
              <c:f>Graph!$B$6:$C$6</c:f>
              <c:numCache/>
            </c:numRef>
          </c:val>
        </c:ser>
        <c:axId val="59917038"/>
        <c:axId val="2382431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Graph!$B$4:$C$4</c:f>
              <c:strCache/>
            </c:strRef>
          </c:cat>
          <c:val>
            <c:numRef>
              <c:f>Graph!$B$7:$C$7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Graph!$B$4:$C$4</c:f>
              <c:strCache/>
            </c:strRef>
          </c:cat>
          <c:val>
            <c:numRef>
              <c:f>Graph!$B$8:$C$8</c:f>
              <c:numCache/>
            </c:numRef>
          </c:val>
          <c:smooth val="0"/>
        </c:ser>
        <c:axId val="21441880"/>
        <c:axId val="58759193"/>
      </c:line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At val="0"/>
        <c:auto val="0"/>
        <c:lblOffset val="100"/>
        <c:tickLblSkip val="1"/>
        <c:noMultiLvlLbl val="0"/>
      </c:catAx>
      <c:valAx>
        <c:axId val="2382431"/>
        <c:scaling>
          <c:orientation val="minMax"/>
          <c:max val="13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5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At val="1"/>
        <c:crossBetween val="between"/>
        <c:dispUnits/>
        <c:majorUnit val="10000"/>
        <c:minorUnit val="10000"/>
      </c:valAx>
      <c:catAx>
        <c:axId val="21441880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9193"/>
        <c:crossesAt val="85"/>
        <c:auto val="0"/>
        <c:lblOffset val="100"/>
        <c:tickLblSkip val="1"/>
        <c:noMultiLvlLbl val="0"/>
      </c:catAx>
      <c:valAx>
        <c:axId val="58759193"/>
        <c:scaling>
          <c:orientation val="minMax"/>
          <c:max val="100"/>
          <c:min val="7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0.17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 val="max"/>
        <c:crossBetween val="between"/>
        <c:dispUnits/>
        <c:majorUnit val="2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5</xdr:col>
      <xdr:colOff>76200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04825" y="1581150"/>
        <a:ext cx="51720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4\2014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4\ACTUAL%20DISBURSEMENT%20(as%20of%20February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D8">
            <v>1416770</v>
          </cell>
        </row>
        <row r="9">
          <cell r="D9">
            <v>620007</v>
          </cell>
        </row>
        <row r="10">
          <cell r="D10">
            <v>29864</v>
          </cell>
        </row>
        <row r="11">
          <cell r="D11">
            <v>2004814</v>
          </cell>
        </row>
        <row r="12">
          <cell r="D12">
            <v>10672520</v>
          </cell>
        </row>
        <row r="13">
          <cell r="D13">
            <v>3067221</v>
          </cell>
        </row>
        <row r="14">
          <cell r="D14">
            <v>37134174</v>
          </cell>
        </row>
        <row r="15">
          <cell r="D15">
            <v>4729086</v>
          </cell>
        </row>
        <row r="16">
          <cell r="D16">
            <v>140822</v>
          </cell>
        </row>
        <row r="17">
          <cell r="D17">
            <v>3418899</v>
          </cell>
        </row>
        <row r="18">
          <cell r="D18">
            <v>1799660</v>
          </cell>
        </row>
        <row r="19">
          <cell r="D19">
            <v>2129933</v>
          </cell>
        </row>
        <row r="20">
          <cell r="D20">
            <v>5113797</v>
          </cell>
        </row>
        <row r="21">
          <cell r="D21">
            <v>19414483</v>
          </cell>
        </row>
        <row r="22">
          <cell r="D22">
            <v>1848539</v>
          </cell>
        </row>
        <row r="23">
          <cell r="D23">
            <v>1293735</v>
          </cell>
        </row>
        <row r="24">
          <cell r="D24">
            <v>20498248</v>
          </cell>
        </row>
        <row r="25">
          <cell r="D25">
            <v>27108288</v>
          </cell>
        </row>
        <row r="26">
          <cell r="D26">
            <v>2625609</v>
          </cell>
        </row>
        <row r="27">
          <cell r="D27">
            <v>11080781</v>
          </cell>
        </row>
        <row r="28">
          <cell r="D28">
            <v>349989</v>
          </cell>
        </row>
        <row r="29">
          <cell r="D29">
            <v>710409</v>
          </cell>
        </row>
        <row r="30">
          <cell r="D30">
            <v>3812675</v>
          </cell>
        </row>
        <row r="31">
          <cell r="D31">
            <v>454652</v>
          </cell>
        </row>
        <row r="32">
          <cell r="D32">
            <v>190707</v>
          </cell>
        </row>
        <row r="33">
          <cell r="D33">
            <v>2331171</v>
          </cell>
        </row>
        <row r="34">
          <cell r="D34">
            <v>441</v>
          </cell>
        </row>
        <row r="35">
          <cell r="D35">
            <v>3046649</v>
          </cell>
        </row>
        <row r="36">
          <cell r="D36">
            <v>196922</v>
          </cell>
        </row>
        <row r="37">
          <cell r="D37">
            <v>1321208</v>
          </cell>
        </row>
        <row r="38">
          <cell r="D38">
            <v>409263</v>
          </cell>
        </row>
        <row r="39">
          <cell r="D39">
            <v>248348</v>
          </cell>
        </row>
        <row r="40">
          <cell r="D40">
            <v>55460</v>
          </cell>
        </row>
        <row r="41">
          <cell r="D41">
            <v>2825647</v>
          </cell>
        </row>
        <row r="42">
          <cell r="D42">
            <v>1136569</v>
          </cell>
        </row>
        <row r="43">
          <cell r="D43">
            <v>57108314</v>
          </cell>
        </row>
        <row r="44">
          <cell r="D44">
            <v>152</v>
          </cell>
        </row>
        <row r="45">
          <cell r="D45">
            <v>20133</v>
          </cell>
        </row>
        <row r="46">
          <cell r="D46">
            <v>230365959</v>
          </cell>
        </row>
        <row r="51">
          <cell r="C51">
            <v>663966</v>
          </cell>
          <cell r="D51">
            <v>752804</v>
          </cell>
        </row>
        <row r="52">
          <cell r="C52">
            <v>310004</v>
          </cell>
          <cell r="D52">
            <v>310003</v>
          </cell>
        </row>
        <row r="53">
          <cell r="C53">
            <v>14852</v>
          </cell>
          <cell r="D53">
            <v>15012</v>
          </cell>
        </row>
        <row r="54">
          <cell r="C54">
            <v>947734</v>
          </cell>
          <cell r="D54">
            <v>1057080</v>
          </cell>
        </row>
        <row r="55">
          <cell r="C55">
            <v>1778661</v>
          </cell>
          <cell r="D55">
            <v>8893859</v>
          </cell>
        </row>
        <row r="56">
          <cell r="C56">
            <v>2989752</v>
          </cell>
          <cell r="D56">
            <v>77469</v>
          </cell>
        </row>
        <row r="57">
          <cell r="C57">
            <v>18130852</v>
          </cell>
          <cell r="D57">
            <v>19003322</v>
          </cell>
        </row>
        <row r="58">
          <cell r="C58">
            <v>2287654</v>
          </cell>
          <cell r="D58">
            <v>2441432</v>
          </cell>
        </row>
        <row r="59">
          <cell r="C59">
            <v>75973</v>
          </cell>
          <cell r="D59">
            <v>64849</v>
          </cell>
        </row>
        <row r="60">
          <cell r="C60">
            <v>2365486</v>
          </cell>
          <cell r="D60">
            <v>1053413</v>
          </cell>
        </row>
        <row r="61">
          <cell r="C61">
            <v>856518</v>
          </cell>
          <cell r="D61">
            <v>943142</v>
          </cell>
        </row>
        <row r="62">
          <cell r="C62">
            <v>1268194</v>
          </cell>
          <cell r="D62">
            <v>861739</v>
          </cell>
        </row>
        <row r="63">
          <cell r="C63">
            <v>2427729</v>
          </cell>
          <cell r="D63">
            <v>2686068</v>
          </cell>
        </row>
        <row r="64">
          <cell r="C64">
            <v>8935140</v>
          </cell>
          <cell r="D64">
            <v>10479343</v>
          </cell>
        </row>
        <row r="65">
          <cell r="C65">
            <v>856881</v>
          </cell>
          <cell r="D65">
            <v>991658</v>
          </cell>
        </row>
        <row r="66">
          <cell r="C66">
            <v>625666</v>
          </cell>
          <cell r="D66">
            <v>668069</v>
          </cell>
        </row>
        <row r="67">
          <cell r="C67">
            <v>8606828</v>
          </cell>
          <cell r="D67">
            <v>11891420</v>
          </cell>
        </row>
        <row r="68">
          <cell r="C68">
            <v>9132996</v>
          </cell>
          <cell r="D68">
            <v>17975292</v>
          </cell>
        </row>
        <row r="69">
          <cell r="C69">
            <v>1509945</v>
          </cell>
          <cell r="D69">
            <v>1115664</v>
          </cell>
        </row>
        <row r="70">
          <cell r="C70">
            <v>9104105</v>
          </cell>
          <cell r="D70">
            <v>1976676</v>
          </cell>
        </row>
        <row r="71">
          <cell r="C71">
            <v>192768</v>
          </cell>
          <cell r="D71">
            <v>157221</v>
          </cell>
        </row>
        <row r="72">
          <cell r="C72">
            <v>271316</v>
          </cell>
          <cell r="D72">
            <v>439093</v>
          </cell>
        </row>
        <row r="73">
          <cell r="C73">
            <v>2241839</v>
          </cell>
          <cell r="D73">
            <v>1570836</v>
          </cell>
        </row>
        <row r="74">
          <cell r="C74">
            <v>234405</v>
          </cell>
          <cell r="D74">
            <v>220247</v>
          </cell>
        </row>
        <row r="75">
          <cell r="C75">
            <v>95169</v>
          </cell>
          <cell r="D75">
            <v>95538</v>
          </cell>
        </row>
        <row r="76">
          <cell r="C76">
            <v>1645665</v>
          </cell>
          <cell r="D76">
            <v>685506</v>
          </cell>
        </row>
        <row r="77">
          <cell r="C77">
            <v>221</v>
          </cell>
          <cell r="D77">
            <v>220</v>
          </cell>
        </row>
        <row r="78">
          <cell r="C78">
            <v>1546773</v>
          </cell>
          <cell r="D78">
            <v>1499876</v>
          </cell>
        </row>
        <row r="79">
          <cell r="C79">
            <v>116568</v>
          </cell>
          <cell r="D79">
            <v>80354</v>
          </cell>
        </row>
        <row r="80">
          <cell r="C80">
            <v>644970</v>
          </cell>
          <cell r="D80">
            <v>676238</v>
          </cell>
        </row>
        <row r="81">
          <cell r="C81">
            <v>203257</v>
          </cell>
          <cell r="D81">
            <v>206006</v>
          </cell>
        </row>
        <row r="82">
          <cell r="C82">
            <v>124174</v>
          </cell>
          <cell r="D82">
            <v>124174</v>
          </cell>
        </row>
        <row r="83">
          <cell r="C83">
            <v>24626</v>
          </cell>
          <cell r="D83">
            <v>30834</v>
          </cell>
        </row>
        <row r="84">
          <cell r="C84">
            <v>1802452</v>
          </cell>
          <cell r="D84">
            <v>1023195</v>
          </cell>
        </row>
        <row r="85">
          <cell r="C85">
            <v>693601</v>
          </cell>
          <cell r="D85">
            <v>442968</v>
          </cell>
        </row>
        <row r="86">
          <cell r="C86">
            <v>28496096</v>
          </cell>
          <cell r="D86">
            <v>28612218</v>
          </cell>
        </row>
        <row r="87">
          <cell r="C87">
            <v>0</v>
          </cell>
          <cell r="D87">
            <v>152</v>
          </cell>
        </row>
        <row r="88">
          <cell r="C88">
            <v>9904</v>
          </cell>
          <cell r="D88">
            <v>10229</v>
          </cell>
        </row>
        <row r="89">
          <cell r="C89">
            <v>111232740</v>
          </cell>
          <cell r="D89">
            <v>119133219</v>
          </cell>
        </row>
      </sheetData>
      <sheetData sheetId="13">
        <row r="8">
          <cell r="D8">
            <v>1166516</v>
          </cell>
        </row>
        <row r="9">
          <cell r="D9">
            <v>234846</v>
          </cell>
        </row>
        <row r="10">
          <cell r="D10">
            <v>29187</v>
          </cell>
        </row>
        <row r="11">
          <cell r="D11">
            <v>1157826</v>
          </cell>
        </row>
        <row r="12">
          <cell r="D12">
            <v>7594489</v>
          </cell>
        </row>
        <row r="13">
          <cell r="D13">
            <v>3047832</v>
          </cell>
        </row>
        <row r="14">
          <cell r="D14">
            <v>32755497</v>
          </cell>
        </row>
        <row r="15">
          <cell r="D15">
            <v>4338961</v>
          </cell>
        </row>
        <row r="16">
          <cell r="D16">
            <v>120814</v>
          </cell>
        </row>
        <row r="17">
          <cell r="D17">
            <v>1584686</v>
          </cell>
        </row>
        <row r="18">
          <cell r="D18">
            <v>1274417</v>
          </cell>
        </row>
        <row r="19">
          <cell r="D19">
            <v>1304101</v>
          </cell>
        </row>
        <row r="20">
          <cell r="D20">
            <v>3745465</v>
          </cell>
        </row>
        <row r="21">
          <cell r="D21">
            <v>16120345</v>
          </cell>
        </row>
        <row r="22">
          <cell r="D22">
            <v>1504192</v>
          </cell>
        </row>
        <row r="23">
          <cell r="D23">
            <v>921539</v>
          </cell>
        </row>
        <row r="24">
          <cell r="D24">
            <v>18366485</v>
          </cell>
        </row>
        <row r="25">
          <cell r="D25">
            <v>13653085</v>
          </cell>
        </row>
        <row r="26">
          <cell r="D26">
            <v>1540607</v>
          </cell>
        </row>
        <row r="27">
          <cell r="D27">
            <v>9983898</v>
          </cell>
        </row>
        <row r="28">
          <cell r="D28">
            <v>192213</v>
          </cell>
        </row>
        <row r="29">
          <cell r="D29">
            <v>497120</v>
          </cell>
        </row>
        <row r="30">
          <cell r="D30">
            <v>2826013</v>
          </cell>
        </row>
        <row r="31">
          <cell r="D31">
            <v>328564</v>
          </cell>
        </row>
        <row r="32">
          <cell r="D32">
            <v>172756</v>
          </cell>
        </row>
        <row r="33">
          <cell r="D33">
            <v>1044109</v>
          </cell>
        </row>
        <row r="34">
          <cell r="D34">
            <v>402</v>
          </cell>
        </row>
        <row r="35">
          <cell r="D35">
            <v>2920314</v>
          </cell>
        </row>
        <row r="36">
          <cell r="D36">
            <v>130374</v>
          </cell>
        </row>
        <row r="37">
          <cell r="D37">
            <v>1201004</v>
          </cell>
        </row>
        <row r="38">
          <cell r="D38">
            <v>179602</v>
          </cell>
        </row>
        <row r="39">
          <cell r="D39">
            <v>169392</v>
          </cell>
        </row>
        <row r="40">
          <cell r="D40">
            <v>47768</v>
          </cell>
        </row>
        <row r="41">
          <cell r="D41">
            <v>2106156</v>
          </cell>
        </row>
        <row r="42">
          <cell r="D42">
            <v>1036117</v>
          </cell>
        </row>
        <row r="43">
          <cell r="D43">
            <v>57103810</v>
          </cell>
        </row>
        <row r="44">
          <cell r="D44">
            <v>0</v>
          </cell>
        </row>
        <row r="45">
          <cell r="D45">
            <v>11303</v>
          </cell>
        </row>
        <row r="46">
          <cell r="D46">
            <v>190411805</v>
          </cell>
        </row>
        <row r="51">
          <cell r="C51">
            <v>528825</v>
          </cell>
          <cell r="D51">
            <v>637691</v>
          </cell>
        </row>
        <row r="52">
          <cell r="C52">
            <v>90904</v>
          </cell>
          <cell r="D52">
            <v>143942</v>
          </cell>
        </row>
        <row r="53">
          <cell r="C53">
            <v>13542</v>
          </cell>
          <cell r="D53">
            <v>15645</v>
          </cell>
        </row>
        <row r="54">
          <cell r="C54">
            <v>326512</v>
          </cell>
          <cell r="D54">
            <v>831314</v>
          </cell>
        </row>
        <row r="55">
          <cell r="C55">
            <v>804444</v>
          </cell>
          <cell r="D55">
            <v>6790045</v>
          </cell>
        </row>
        <row r="56">
          <cell r="C56">
            <v>2972631</v>
          </cell>
          <cell r="D56">
            <v>75201</v>
          </cell>
        </row>
        <row r="57">
          <cell r="C57">
            <v>15433981</v>
          </cell>
          <cell r="D57">
            <v>17321516</v>
          </cell>
        </row>
        <row r="58">
          <cell r="C58">
            <v>2020629</v>
          </cell>
          <cell r="D58">
            <v>2318332</v>
          </cell>
        </row>
        <row r="59">
          <cell r="C59">
            <v>61799</v>
          </cell>
          <cell r="D59">
            <v>59015</v>
          </cell>
        </row>
        <row r="60">
          <cell r="C60">
            <v>538402</v>
          </cell>
          <cell r="D60">
            <v>1046284</v>
          </cell>
        </row>
        <row r="61">
          <cell r="C61">
            <v>475598</v>
          </cell>
          <cell r="D61">
            <v>798819</v>
          </cell>
        </row>
        <row r="62">
          <cell r="C62">
            <v>794216</v>
          </cell>
          <cell r="D62">
            <v>509885</v>
          </cell>
        </row>
        <row r="63">
          <cell r="C63">
            <v>1630538</v>
          </cell>
          <cell r="D63">
            <v>2114927</v>
          </cell>
        </row>
        <row r="64">
          <cell r="C64">
            <v>7485542</v>
          </cell>
          <cell r="D64">
            <v>8634803</v>
          </cell>
        </row>
        <row r="65">
          <cell r="C65">
            <v>624210</v>
          </cell>
          <cell r="D65">
            <v>879982</v>
          </cell>
        </row>
        <row r="66">
          <cell r="C66">
            <v>373911</v>
          </cell>
          <cell r="D66">
            <v>547628</v>
          </cell>
        </row>
        <row r="67">
          <cell r="C67">
            <v>7354514</v>
          </cell>
          <cell r="D67">
            <v>11011971</v>
          </cell>
        </row>
        <row r="68">
          <cell r="C68">
            <v>2891785</v>
          </cell>
          <cell r="D68">
            <v>10761300</v>
          </cell>
        </row>
        <row r="69">
          <cell r="C69">
            <v>630293</v>
          </cell>
          <cell r="D69">
            <v>910314</v>
          </cell>
        </row>
        <row r="70">
          <cell r="C70">
            <v>8193495</v>
          </cell>
          <cell r="D70">
            <v>1790403</v>
          </cell>
        </row>
        <row r="71">
          <cell r="C71">
            <v>113630</v>
          </cell>
          <cell r="D71">
            <v>78583</v>
          </cell>
        </row>
        <row r="72">
          <cell r="C72">
            <v>207700</v>
          </cell>
          <cell r="D72">
            <v>289420</v>
          </cell>
        </row>
        <row r="73">
          <cell r="C73">
            <v>1204114</v>
          </cell>
          <cell r="D73">
            <v>1621899</v>
          </cell>
        </row>
        <row r="74">
          <cell r="C74">
            <v>159149</v>
          </cell>
          <cell r="D74">
            <v>169415</v>
          </cell>
        </row>
        <row r="75">
          <cell r="C75">
            <v>78499</v>
          </cell>
          <cell r="D75">
            <v>94257</v>
          </cell>
        </row>
        <row r="76">
          <cell r="C76">
            <v>431136</v>
          </cell>
          <cell r="D76">
            <v>612973</v>
          </cell>
        </row>
        <row r="77">
          <cell r="C77">
            <v>207</v>
          </cell>
          <cell r="D77">
            <v>195</v>
          </cell>
        </row>
        <row r="78">
          <cell r="C78">
            <v>1491962</v>
          </cell>
          <cell r="D78">
            <v>1428352</v>
          </cell>
        </row>
        <row r="79">
          <cell r="C79">
            <v>58752</v>
          </cell>
          <cell r="D79">
            <v>71622</v>
          </cell>
        </row>
        <row r="80">
          <cell r="C80">
            <v>339200</v>
          </cell>
          <cell r="D80">
            <v>861804</v>
          </cell>
        </row>
        <row r="81">
          <cell r="C81">
            <v>196682</v>
          </cell>
          <cell r="D81">
            <v>-17080</v>
          </cell>
        </row>
        <row r="82">
          <cell r="C82">
            <v>98350</v>
          </cell>
          <cell r="D82">
            <v>71042</v>
          </cell>
        </row>
        <row r="83">
          <cell r="C83">
            <v>23899</v>
          </cell>
          <cell r="D83">
            <v>23869</v>
          </cell>
        </row>
        <row r="84">
          <cell r="C84">
            <v>946139</v>
          </cell>
          <cell r="D84">
            <v>1160017</v>
          </cell>
        </row>
        <row r="85">
          <cell r="C85">
            <v>693601</v>
          </cell>
          <cell r="D85">
            <v>342516</v>
          </cell>
        </row>
        <row r="86">
          <cell r="C86">
            <v>28493457</v>
          </cell>
          <cell r="D86">
            <v>28610353</v>
          </cell>
        </row>
        <row r="87">
          <cell r="C87">
            <v>0</v>
          </cell>
          <cell r="D87">
            <v>0</v>
          </cell>
        </row>
        <row r="88">
          <cell r="C88">
            <v>3740</v>
          </cell>
          <cell r="D88">
            <v>7563</v>
          </cell>
        </row>
        <row r="89">
          <cell r="C89">
            <v>87785988</v>
          </cell>
          <cell r="D89">
            <v>102625817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February 28, 2014</v>
          </cell>
        </row>
      </sheetData>
      <sheetData sheetId="2">
        <row r="11">
          <cell r="C11">
            <v>340749</v>
          </cell>
          <cell r="D11">
            <v>33952</v>
          </cell>
        </row>
        <row r="12">
          <cell r="C12">
            <v>10833</v>
          </cell>
          <cell r="D12">
            <v>2390</v>
          </cell>
        </row>
        <row r="13">
          <cell r="C13">
            <v>37668</v>
          </cell>
          <cell r="D13">
            <v>3742</v>
          </cell>
        </row>
        <row r="14">
          <cell r="C14">
            <v>605456</v>
          </cell>
          <cell r="D14">
            <v>113737</v>
          </cell>
        </row>
        <row r="15">
          <cell r="C15">
            <v>14698</v>
          </cell>
          <cell r="D15">
            <v>3291</v>
          </cell>
        </row>
        <row r="18">
          <cell r="C18">
            <v>196949</v>
          </cell>
          <cell r="D18">
            <v>37897</v>
          </cell>
        </row>
        <row r="21">
          <cell r="C21">
            <v>25427</v>
          </cell>
          <cell r="D21">
            <v>3760</v>
          </cell>
        </row>
        <row r="24">
          <cell r="C24">
            <v>665427</v>
          </cell>
          <cell r="D24">
            <v>115739</v>
          </cell>
        </row>
        <row r="27">
          <cell r="C27">
            <v>6004510</v>
          </cell>
          <cell r="D27">
            <v>499978</v>
          </cell>
        </row>
        <row r="28">
          <cell r="C28">
            <v>4074</v>
          </cell>
          <cell r="D28">
            <v>588</v>
          </cell>
        </row>
        <row r="29">
          <cell r="C29">
            <v>471888</v>
          </cell>
          <cell r="D29">
            <v>274653</v>
          </cell>
        </row>
        <row r="30">
          <cell r="C30">
            <v>14734</v>
          </cell>
          <cell r="D30">
            <v>2734</v>
          </cell>
        </row>
        <row r="31">
          <cell r="C31">
            <v>4485</v>
          </cell>
          <cell r="D31">
            <v>1103</v>
          </cell>
        </row>
        <row r="32">
          <cell r="C32">
            <v>5262</v>
          </cell>
          <cell r="D32">
            <v>2751</v>
          </cell>
        </row>
        <row r="33">
          <cell r="C33">
            <v>27229</v>
          </cell>
          <cell r="D33">
            <v>1551</v>
          </cell>
        </row>
        <row r="34">
          <cell r="C34">
            <v>2034</v>
          </cell>
          <cell r="D34">
            <v>183</v>
          </cell>
        </row>
        <row r="35">
          <cell r="C35">
            <v>6275</v>
          </cell>
          <cell r="D35">
            <v>1133</v>
          </cell>
        </row>
        <row r="36">
          <cell r="C36">
            <v>29751</v>
          </cell>
          <cell r="D36">
            <v>4357</v>
          </cell>
        </row>
        <row r="37">
          <cell r="C37">
            <v>75423</v>
          </cell>
          <cell r="D37">
            <v>19428</v>
          </cell>
        </row>
        <row r="40">
          <cell r="C40">
            <v>3024354</v>
          </cell>
          <cell r="D40">
            <v>16416</v>
          </cell>
        </row>
        <row r="41">
          <cell r="C41">
            <v>3212</v>
          </cell>
          <cell r="D41">
            <v>115</v>
          </cell>
        </row>
        <row r="44">
          <cell r="C44">
            <v>30295113</v>
          </cell>
          <cell r="D44">
            <v>1674703</v>
          </cell>
        </row>
        <row r="45">
          <cell r="C45">
            <v>1816</v>
          </cell>
          <cell r="D45">
            <v>174</v>
          </cell>
        </row>
        <row r="46">
          <cell r="C46">
            <v>866</v>
          </cell>
          <cell r="D46">
            <v>45</v>
          </cell>
        </row>
        <row r="47">
          <cell r="C47">
            <v>32932</v>
          </cell>
          <cell r="D47">
            <v>3452</v>
          </cell>
        </row>
        <row r="48">
          <cell r="C48">
            <v>23528</v>
          </cell>
          <cell r="D48">
            <v>27831</v>
          </cell>
        </row>
        <row r="49">
          <cell r="C49">
            <v>8920</v>
          </cell>
          <cell r="D49">
            <v>678</v>
          </cell>
        </row>
        <row r="51">
          <cell r="C51">
            <v>3905782</v>
          </cell>
          <cell r="D51">
            <v>394808</v>
          </cell>
        </row>
        <row r="54">
          <cell r="C54">
            <v>106815</v>
          </cell>
          <cell r="D54">
            <v>13053</v>
          </cell>
        </row>
        <row r="57">
          <cell r="C57">
            <v>931808</v>
          </cell>
          <cell r="D57">
            <v>175223</v>
          </cell>
        </row>
        <row r="58">
          <cell r="C58">
            <v>82952</v>
          </cell>
          <cell r="D58">
            <v>10785</v>
          </cell>
        </row>
        <row r="59">
          <cell r="C59">
            <v>71497</v>
          </cell>
          <cell r="D59">
            <v>9944</v>
          </cell>
        </row>
        <row r="60">
          <cell r="C60">
            <v>190521</v>
          </cell>
          <cell r="D60">
            <v>77107</v>
          </cell>
        </row>
        <row r="61">
          <cell r="C61">
            <v>6153</v>
          </cell>
          <cell r="D61">
            <v>2673</v>
          </cell>
        </row>
        <row r="62">
          <cell r="C62">
            <v>7109</v>
          </cell>
          <cell r="D62">
            <v>2010</v>
          </cell>
        </row>
        <row r="65">
          <cell r="C65">
            <v>62980</v>
          </cell>
          <cell r="D65">
            <v>6177</v>
          </cell>
        </row>
        <row r="66">
          <cell r="C66">
            <v>157858</v>
          </cell>
          <cell r="D66">
            <v>18856</v>
          </cell>
        </row>
        <row r="67">
          <cell r="C67">
            <v>586327</v>
          </cell>
          <cell r="D67">
            <v>147870</v>
          </cell>
        </row>
        <row r="68">
          <cell r="C68">
            <v>16076</v>
          </cell>
          <cell r="D68">
            <v>1754</v>
          </cell>
        </row>
        <row r="69">
          <cell r="C69">
            <v>108163</v>
          </cell>
          <cell r="D69">
            <v>10011</v>
          </cell>
        </row>
        <row r="70">
          <cell r="C70">
            <v>1172</v>
          </cell>
          <cell r="D70">
            <v>275</v>
          </cell>
        </row>
        <row r="71">
          <cell r="C71">
            <v>38070</v>
          </cell>
          <cell r="D71">
            <v>4983</v>
          </cell>
        </row>
        <row r="72">
          <cell r="C72">
            <v>12704</v>
          </cell>
          <cell r="D72">
            <v>3200</v>
          </cell>
        </row>
        <row r="73">
          <cell r="C73">
            <v>5182</v>
          </cell>
          <cell r="D73">
            <v>1601</v>
          </cell>
        </row>
        <row r="74">
          <cell r="C74">
            <v>3977</v>
          </cell>
          <cell r="D74">
            <v>919</v>
          </cell>
        </row>
        <row r="75">
          <cell r="C75">
            <v>38562</v>
          </cell>
          <cell r="D75">
            <v>1996</v>
          </cell>
        </row>
        <row r="78">
          <cell r="C78">
            <v>1117005</v>
          </cell>
          <cell r="D78">
            <v>175713</v>
          </cell>
        </row>
        <row r="79">
          <cell r="C79">
            <v>4687</v>
          </cell>
          <cell r="D79">
            <v>111</v>
          </cell>
        </row>
        <row r="80">
          <cell r="C80">
            <v>265</v>
          </cell>
          <cell r="D80">
            <v>42</v>
          </cell>
        </row>
        <row r="81">
          <cell r="C81">
            <v>1501</v>
          </cell>
          <cell r="D81">
            <v>302</v>
          </cell>
        </row>
        <row r="84">
          <cell r="C84">
            <v>3143495</v>
          </cell>
          <cell r="D84">
            <v>425220</v>
          </cell>
        </row>
        <row r="85">
          <cell r="C85">
            <v>22338</v>
          </cell>
          <cell r="D85">
            <v>4515</v>
          </cell>
        </row>
        <row r="86">
          <cell r="C86">
            <v>15698</v>
          </cell>
          <cell r="D86">
            <v>2946</v>
          </cell>
        </row>
        <row r="89">
          <cell r="C89">
            <v>403962</v>
          </cell>
          <cell r="D89">
            <v>51916</v>
          </cell>
        </row>
        <row r="90">
          <cell r="C90">
            <v>1062638</v>
          </cell>
          <cell r="D90">
            <v>212038</v>
          </cell>
        </row>
        <row r="91">
          <cell r="C91">
            <v>960731</v>
          </cell>
          <cell r="D91">
            <v>23074</v>
          </cell>
        </row>
        <row r="92">
          <cell r="C92">
            <v>10914</v>
          </cell>
          <cell r="D92">
            <v>2286</v>
          </cell>
        </row>
        <row r="93">
          <cell r="C93">
            <v>119071</v>
          </cell>
          <cell r="D93">
            <v>16200</v>
          </cell>
        </row>
        <row r="94">
          <cell r="C94">
            <v>10092589</v>
          </cell>
          <cell r="D94">
            <v>2210767</v>
          </cell>
        </row>
        <row r="95">
          <cell r="C95">
            <v>178463</v>
          </cell>
          <cell r="D95">
            <v>20170</v>
          </cell>
        </row>
        <row r="98">
          <cell r="C98">
            <v>359361</v>
          </cell>
          <cell r="D98">
            <v>68114</v>
          </cell>
        </row>
        <row r="99">
          <cell r="C99">
            <v>193021</v>
          </cell>
          <cell r="D99">
            <v>34925</v>
          </cell>
        </row>
        <row r="100">
          <cell r="C100">
            <v>65284</v>
          </cell>
          <cell r="D100">
            <v>24441</v>
          </cell>
        </row>
        <row r="101">
          <cell r="C101">
            <v>98706</v>
          </cell>
          <cell r="D101">
            <v>21676</v>
          </cell>
        </row>
        <row r="102">
          <cell r="C102">
            <v>121184</v>
          </cell>
          <cell r="D102">
            <v>8888</v>
          </cell>
        </row>
        <row r="103">
          <cell r="C103">
            <v>10022</v>
          </cell>
          <cell r="D103">
            <v>2063</v>
          </cell>
        </row>
        <row r="104">
          <cell r="C104">
            <v>70073</v>
          </cell>
          <cell r="D104">
            <v>5451</v>
          </cell>
        </row>
        <row r="105">
          <cell r="C105">
            <v>55999</v>
          </cell>
          <cell r="D105">
            <v>12498</v>
          </cell>
        </row>
        <row r="106">
          <cell r="C106">
            <v>13100</v>
          </cell>
          <cell r="D106">
            <v>1739</v>
          </cell>
        </row>
        <row r="107">
          <cell r="C107">
            <v>251881</v>
          </cell>
          <cell r="D107">
            <v>23651</v>
          </cell>
        </row>
        <row r="110">
          <cell r="C110">
            <v>348036</v>
          </cell>
          <cell r="D110">
            <v>48778</v>
          </cell>
        </row>
        <row r="111">
          <cell r="C111">
            <v>2366</v>
          </cell>
          <cell r="D111">
            <v>887</v>
          </cell>
        </row>
        <row r="112">
          <cell r="C112">
            <v>21305</v>
          </cell>
          <cell r="D112">
            <v>2952</v>
          </cell>
        </row>
        <row r="113">
          <cell r="C113">
            <v>77674</v>
          </cell>
          <cell r="D113">
            <v>6924</v>
          </cell>
        </row>
        <row r="114">
          <cell r="C114">
            <v>4234</v>
          </cell>
          <cell r="D114">
            <v>951</v>
          </cell>
        </row>
        <row r="115">
          <cell r="C115">
            <v>18526</v>
          </cell>
          <cell r="D115">
            <v>2421</v>
          </cell>
        </row>
        <row r="116">
          <cell r="C116">
            <v>42140</v>
          </cell>
          <cell r="D116">
            <v>8400</v>
          </cell>
        </row>
        <row r="117">
          <cell r="C117">
            <v>51784</v>
          </cell>
          <cell r="D117">
            <v>36117</v>
          </cell>
        </row>
        <row r="118">
          <cell r="C118">
            <v>211999</v>
          </cell>
          <cell r="D118">
            <v>26595</v>
          </cell>
        </row>
        <row r="122">
          <cell r="C122">
            <v>36098</v>
          </cell>
          <cell r="D122">
            <v>8843</v>
          </cell>
        </row>
        <row r="123">
          <cell r="C123">
            <v>45004</v>
          </cell>
          <cell r="D123">
            <v>7590</v>
          </cell>
        </row>
        <row r="124">
          <cell r="C124">
            <v>8542</v>
          </cell>
          <cell r="D124">
            <v>1187</v>
          </cell>
        </row>
        <row r="125">
          <cell r="C125">
            <v>21463</v>
          </cell>
          <cell r="D125">
            <v>2164</v>
          </cell>
        </row>
        <row r="127">
          <cell r="C127">
            <v>1611450</v>
          </cell>
          <cell r="D127">
            <v>34193</v>
          </cell>
        </row>
        <row r="128">
          <cell r="C128">
            <v>88729</v>
          </cell>
          <cell r="D128">
            <v>17090</v>
          </cell>
        </row>
        <row r="130">
          <cell r="C130">
            <v>4832859</v>
          </cell>
          <cell r="D130">
            <v>399821</v>
          </cell>
        </row>
        <row r="131">
          <cell r="C131">
            <v>1701037</v>
          </cell>
          <cell r="D131">
            <v>103224</v>
          </cell>
        </row>
        <row r="132">
          <cell r="C132">
            <v>1539159</v>
          </cell>
          <cell r="D132">
            <v>37297</v>
          </cell>
        </row>
        <row r="134">
          <cell r="C134">
            <v>7326076</v>
          </cell>
          <cell r="D134">
            <v>61006</v>
          </cell>
        </row>
        <row r="137">
          <cell r="C137">
            <v>11299798</v>
          </cell>
          <cell r="D137">
            <v>2132381</v>
          </cell>
        </row>
        <row r="140">
          <cell r="C140">
            <v>144835</v>
          </cell>
          <cell r="D140">
            <v>128919</v>
          </cell>
        </row>
        <row r="141">
          <cell r="C141">
            <v>11680</v>
          </cell>
          <cell r="D141">
            <v>21497</v>
          </cell>
        </row>
        <row r="142">
          <cell r="C142">
            <v>20607</v>
          </cell>
          <cell r="D142">
            <v>1211</v>
          </cell>
        </row>
        <row r="143">
          <cell r="C143">
            <v>12794</v>
          </cell>
          <cell r="D143">
            <v>4478</v>
          </cell>
        </row>
        <row r="144">
          <cell r="C144">
            <v>30796</v>
          </cell>
          <cell r="D144">
            <v>5614</v>
          </cell>
        </row>
        <row r="145">
          <cell r="C145">
            <v>149392</v>
          </cell>
          <cell r="D145">
            <v>19436</v>
          </cell>
        </row>
        <row r="146">
          <cell r="C146">
            <v>68946</v>
          </cell>
          <cell r="D146">
            <v>13870</v>
          </cell>
        </row>
        <row r="147">
          <cell r="C147">
            <v>7050</v>
          </cell>
          <cell r="D147">
            <v>2796</v>
          </cell>
        </row>
        <row r="148">
          <cell r="C148">
            <v>4797</v>
          </cell>
          <cell r="D148">
            <v>3132</v>
          </cell>
        </row>
        <row r="149">
          <cell r="C149">
            <v>98534</v>
          </cell>
          <cell r="D149">
            <v>6765</v>
          </cell>
        </row>
        <row r="150">
          <cell r="C150">
            <v>80669</v>
          </cell>
          <cell r="D150">
            <v>44377</v>
          </cell>
        </row>
        <row r="151">
          <cell r="C151">
            <v>23092</v>
          </cell>
          <cell r="D151">
            <v>3222</v>
          </cell>
        </row>
        <row r="152">
          <cell r="C152">
            <v>98852</v>
          </cell>
          <cell r="D152">
            <v>67921</v>
          </cell>
        </row>
        <row r="153">
          <cell r="C153">
            <v>18446</v>
          </cell>
          <cell r="D153">
            <v>8668</v>
          </cell>
        </row>
        <row r="154">
          <cell r="C154">
            <v>15815</v>
          </cell>
          <cell r="D154">
            <v>1535</v>
          </cell>
        </row>
        <row r="155">
          <cell r="C155">
            <v>90218</v>
          </cell>
          <cell r="D155">
            <v>8644</v>
          </cell>
        </row>
        <row r="156">
          <cell r="C156">
            <v>5545</v>
          </cell>
          <cell r="D156">
            <v>564</v>
          </cell>
        </row>
        <row r="157">
          <cell r="C157">
            <v>284223</v>
          </cell>
          <cell r="D157">
            <v>8727</v>
          </cell>
        </row>
        <row r="158">
          <cell r="C158">
            <v>5090</v>
          </cell>
          <cell r="D158">
            <v>1158</v>
          </cell>
        </row>
        <row r="159">
          <cell r="C159">
            <v>7772</v>
          </cell>
          <cell r="D159">
            <v>281</v>
          </cell>
        </row>
        <row r="162">
          <cell r="C162">
            <v>8924435</v>
          </cell>
          <cell r="D162">
            <v>1036452</v>
          </cell>
        </row>
        <row r="163">
          <cell r="C163">
            <v>3380</v>
          </cell>
          <cell r="D163">
            <v>230</v>
          </cell>
        </row>
        <row r="164">
          <cell r="C164">
            <v>3352</v>
          </cell>
          <cell r="D164">
            <v>490</v>
          </cell>
        </row>
        <row r="165">
          <cell r="C165">
            <v>3812</v>
          </cell>
          <cell r="D165">
            <v>1481</v>
          </cell>
        </row>
        <row r="166">
          <cell r="C166">
            <v>0</v>
          </cell>
          <cell r="D166">
            <v>0</v>
          </cell>
        </row>
        <row r="169">
          <cell r="C169">
            <v>140201</v>
          </cell>
          <cell r="D169">
            <v>23092</v>
          </cell>
        </row>
        <row r="170">
          <cell r="C170">
            <v>5122</v>
          </cell>
          <cell r="D170">
            <v>231</v>
          </cell>
        </row>
        <row r="171">
          <cell r="C171">
            <v>17461</v>
          </cell>
          <cell r="D171">
            <v>4913</v>
          </cell>
        </row>
        <row r="174">
          <cell r="C174">
            <v>302580</v>
          </cell>
          <cell r="D174">
            <v>47228</v>
          </cell>
        </row>
        <row r="175">
          <cell r="C175">
            <v>33818</v>
          </cell>
          <cell r="D175">
            <v>876</v>
          </cell>
        </row>
        <row r="176">
          <cell r="C176">
            <v>6853</v>
          </cell>
          <cell r="D176">
            <v>767</v>
          </cell>
        </row>
        <row r="177">
          <cell r="C177">
            <v>1607</v>
          </cell>
          <cell r="D177">
            <v>445</v>
          </cell>
        </row>
        <row r="178">
          <cell r="C178">
            <v>4154</v>
          </cell>
          <cell r="D178">
            <v>1416</v>
          </cell>
        </row>
        <row r="179">
          <cell r="C179">
            <v>4255</v>
          </cell>
          <cell r="D179">
            <v>1715</v>
          </cell>
        </row>
        <row r="182">
          <cell r="C182">
            <v>1739400</v>
          </cell>
          <cell r="D182">
            <v>63275</v>
          </cell>
        </row>
        <row r="183">
          <cell r="C183">
            <v>7275</v>
          </cell>
          <cell r="D183">
            <v>1326</v>
          </cell>
        </row>
        <row r="184">
          <cell r="C184">
            <v>63281</v>
          </cell>
          <cell r="D184">
            <v>36558</v>
          </cell>
        </row>
        <row r="185">
          <cell r="C185">
            <v>0</v>
          </cell>
          <cell r="D185">
            <v>0</v>
          </cell>
        </row>
        <row r="186">
          <cell r="C186">
            <v>49304</v>
          </cell>
          <cell r="D186">
            <v>7614</v>
          </cell>
        </row>
        <row r="187">
          <cell r="C187">
            <v>799189</v>
          </cell>
          <cell r="D187">
            <v>24705</v>
          </cell>
        </row>
        <row r="188">
          <cell r="C188">
            <v>2427</v>
          </cell>
          <cell r="D188">
            <v>884</v>
          </cell>
        </row>
        <row r="191">
          <cell r="C191">
            <v>82050</v>
          </cell>
          <cell r="D191">
            <v>14493</v>
          </cell>
        </row>
        <row r="192">
          <cell r="C192">
            <v>9828</v>
          </cell>
          <cell r="D192">
            <v>1786</v>
          </cell>
        </row>
        <row r="193">
          <cell r="C193">
            <v>187189</v>
          </cell>
          <cell r="D193">
            <v>9118</v>
          </cell>
        </row>
        <row r="194">
          <cell r="C194">
            <v>1545</v>
          </cell>
          <cell r="D194">
            <v>643</v>
          </cell>
        </row>
        <row r="195">
          <cell r="C195">
            <v>8767</v>
          </cell>
          <cell r="D195">
            <v>368</v>
          </cell>
        </row>
        <row r="196">
          <cell r="C196">
            <v>1876</v>
          </cell>
          <cell r="D196">
            <v>439</v>
          </cell>
        </row>
        <row r="197">
          <cell r="C197">
            <v>6378</v>
          </cell>
          <cell r="D197">
            <v>1425</v>
          </cell>
        </row>
        <row r="200">
          <cell r="C200">
            <v>25985</v>
          </cell>
          <cell r="D200">
            <v>9515</v>
          </cell>
        </row>
        <row r="201">
          <cell r="C201">
            <v>37398</v>
          </cell>
          <cell r="D201">
            <v>1480</v>
          </cell>
        </row>
        <row r="202">
          <cell r="C202">
            <v>3336</v>
          </cell>
          <cell r="D202">
            <v>1461</v>
          </cell>
        </row>
        <row r="203">
          <cell r="C203">
            <v>19216</v>
          </cell>
          <cell r="D203">
            <v>3532</v>
          </cell>
        </row>
        <row r="204">
          <cell r="C204">
            <v>11307</v>
          </cell>
          <cell r="D204">
            <v>4656</v>
          </cell>
        </row>
        <row r="205">
          <cell r="C205">
            <v>31397</v>
          </cell>
          <cell r="D205">
            <v>4912</v>
          </cell>
        </row>
        <row r="206">
          <cell r="C206">
            <v>14454</v>
          </cell>
          <cell r="D206">
            <v>2010</v>
          </cell>
        </row>
        <row r="209">
          <cell r="C209">
            <v>3351</v>
          </cell>
          <cell r="D209">
            <v>63</v>
          </cell>
        </row>
        <row r="210">
          <cell r="C210">
            <v>7619</v>
          </cell>
          <cell r="D210">
            <v>937</v>
          </cell>
        </row>
        <row r="211">
          <cell r="C211">
            <v>6379</v>
          </cell>
          <cell r="D211">
            <v>1648</v>
          </cell>
        </row>
        <row r="212">
          <cell r="C212">
            <v>86011</v>
          </cell>
          <cell r="D212">
            <v>63044</v>
          </cell>
        </row>
        <row r="213">
          <cell r="C213">
            <v>5870</v>
          </cell>
          <cell r="D213">
            <v>1109</v>
          </cell>
        </row>
        <row r="214">
          <cell r="C214">
            <v>13400</v>
          </cell>
          <cell r="D214">
            <v>2539</v>
          </cell>
        </row>
        <row r="215">
          <cell r="C215">
            <v>25900</v>
          </cell>
          <cell r="D215">
            <v>12071</v>
          </cell>
        </row>
        <row r="216">
          <cell r="C216">
            <v>9867</v>
          </cell>
          <cell r="D216">
            <v>645</v>
          </cell>
        </row>
        <row r="217">
          <cell r="C217">
            <v>7892</v>
          </cell>
          <cell r="D217">
            <v>1772</v>
          </cell>
        </row>
        <row r="218">
          <cell r="C218">
            <v>9186</v>
          </cell>
          <cell r="D218">
            <v>359</v>
          </cell>
        </row>
        <row r="219">
          <cell r="C219">
            <v>25935</v>
          </cell>
          <cell r="D219">
            <v>5632</v>
          </cell>
        </row>
        <row r="220">
          <cell r="C220">
            <v>7972</v>
          </cell>
          <cell r="D220">
            <v>825</v>
          </cell>
        </row>
        <row r="221">
          <cell r="C221">
            <v>15557</v>
          </cell>
          <cell r="D221">
            <v>1613</v>
          </cell>
        </row>
        <row r="222">
          <cell r="C222">
            <v>7823</v>
          </cell>
          <cell r="D222">
            <v>248</v>
          </cell>
        </row>
        <row r="223">
          <cell r="C223">
            <v>14429</v>
          </cell>
          <cell r="D223">
            <v>2082</v>
          </cell>
        </row>
        <row r="225">
          <cell r="C225">
            <v>55985</v>
          </cell>
          <cell r="D225">
            <v>7825</v>
          </cell>
        </row>
        <row r="226">
          <cell r="C226">
            <v>17708</v>
          </cell>
          <cell r="D226">
            <v>2564</v>
          </cell>
        </row>
        <row r="227">
          <cell r="C227">
            <v>12266</v>
          </cell>
          <cell r="D227">
            <v>2478</v>
          </cell>
        </row>
        <row r="228">
          <cell r="C228">
            <v>8273</v>
          </cell>
          <cell r="D228">
            <v>1089</v>
          </cell>
        </row>
        <row r="229">
          <cell r="C229">
            <v>72464</v>
          </cell>
          <cell r="D229">
            <v>11338</v>
          </cell>
        </row>
        <row r="230">
          <cell r="C230">
            <v>58556</v>
          </cell>
          <cell r="D230">
            <v>6508</v>
          </cell>
        </row>
        <row r="231">
          <cell r="C231">
            <v>53544</v>
          </cell>
          <cell r="D231">
            <v>11404</v>
          </cell>
        </row>
        <row r="232">
          <cell r="C232">
            <v>9699</v>
          </cell>
          <cell r="D232">
            <v>710</v>
          </cell>
        </row>
        <row r="233">
          <cell r="C233">
            <v>36491</v>
          </cell>
          <cell r="D233">
            <v>4250</v>
          </cell>
        </row>
        <row r="234">
          <cell r="C234">
            <v>60096</v>
          </cell>
          <cell r="D234">
            <v>25723</v>
          </cell>
        </row>
        <row r="235">
          <cell r="C235">
            <v>4826</v>
          </cell>
          <cell r="D235">
            <v>572</v>
          </cell>
        </row>
        <row r="236">
          <cell r="C236">
            <v>10764</v>
          </cell>
          <cell r="D236">
            <v>539</v>
          </cell>
        </row>
        <row r="237">
          <cell r="C237">
            <v>5400</v>
          </cell>
          <cell r="D237">
            <v>1743</v>
          </cell>
        </row>
        <row r="238">
          <cell r="C238">
            <v>107585</v>
          </cell>
          <cell r="D238">
            <v>20398</v>
          </cell>
        </row>
        <row r="239">
          <cell r="C239">
            <v>9763</v>
          </cell>
          <cell r="D239">
            <v>3188</v>
          </cell>
        </row>
        <row r="240">
          <cell r="C240">
            <v>14175</v>
          </cell>
          <cell r="D240">
            <v>5501</v>
          </cell>
        </row>
        <row r="241">
          <cell r="C241">
            <v>14073</v>
          </cell>
          <cell r="D241">
            <v>125</v>
          </cell>
        </row>
        <row r="242">
          <cell r="C242">
            <v>5726</v>
          </cell>
          <cell r="D242">
            <v>514</v>
          </cell>
        </row>
        <row r="243">
          <cell r="C243">
            <v>3782</v>
          </cell>
          <cell r="D243">
            <v>299</v>
          </cell>
        </row>
        <row r="244">
          <cell r="C244">
            <v>36641</v>
          </cell>
          <cell r="D244">
            <v>2627</v>
          </cell>
        </row>
        <row r="247">
          <cell r="C247">
            <v>1864046</v>
          </cell>
          <cell r="D247">
            <v>227943</v>
          </cell>
        </row>
        <row r="250">
          <cell r="C250">
            <v>363</v>
          </cell>
          <cell r="D250">
            <v>39</v>
          </cell>
        </row>
        <row r="253">
          <cell r="C253">
            <v>1643699</v>
          </cell>
          <cell r="D253">
            <v>817612</v>
          </cell>
        </row>
        <row r="254">
          <cell r="C254">
            <v>7235</v>
          </cell>
          <cell r="D254">
            <v>1170</v>
          </cell>
        </row>
        <row r="255">
          <cell r="C255">
            <v>33813</v>
          </cell>
          <cell r="D255">
            <v>3645</v>
          </cell>
        </row>
        <row r="256">
          <cell r="C256">
            <v>146014</v>
          </cell>
          <cell r="D256">
            <v>23126</v>
          </cell>
        </row>
        <row r="257">
          <cell r="C257">
            <v>26695</v>
          </cell>
          <cell r="D257">
            <v>3173</v>
          </cell>
        </row>
        <row r="260">
          <cell r="C260">
            <v>109984</v>
          </cell>
          <cell r="D260">
            <v>6383</v>
          </cell>
        </row>
        <row r="261">
          <cell r="C261">
            <v>9456</v>
          </cell>
          <cell r="D261">
            <v>1273</v>
          </cell>
        </row>
        <row r="264">
          <cell r="C264">
            <v>1079615</v>
          </cell>
          <cell r="D264">
            <v>70938</v>
          </cell>
        </row>
        <row r="267">
          <cell r="C267">
            <v>155735</v>
          </cell>
          <cell r="D267">
            <v>7986</v>
          </cell>
        </row>
        <row r="270">
          <cell r="C270">
            <v>159993</v>
          </cell>
          <cell r="D270">
            <v>9399</v>
          </cell>
        </row>
        <row r="273">
          <cell r="C273">
            <v>38725</v>
          </cell>
          <cell r="D273">
            <v>6234</v>
          </cell>
        </row>
        <row r="278">
          <cell r="C278">
            <v>897222</v>
          </cell>
          <cell r="D278">
            <v>9</v>
          </cell>
        </row>
        <row r="281">
          <cell r="C281">
            <v>0</v>
          </cell>
          <cell r="D281">
            <v>0</v>
          </cell>
        </row>
        <row r="282">
          <cell r="C282">
            <v>0</v>
          </cell>
          <cell r="D282">
            <v>0</v>
          </cell>
        </row>
        <row r="283">
          <cell r="C283">
            <v>0</v>
          </cell>
          <cell r="D283">
            <v>0</v>
          </cell>
        </row>
        <row r="284">
          <cell r="C284">
            <v>0</v>
          </cell>
          <cell r="D284">
            <v>0</v>
          </cell>
        </row>
        <row r="285">
          <cell r="C285">
            <v>0</v>
          </cell>
          <cell r="D285">
            <v>0</v>
          </cell>
        </row>
        <row r="287">
          <cell r="C287">
            <v>12514</v>
          </cell>
          <cell r="D287">
            <v>4237</v>
          </cell>
        </row>
        <row r="289">
          <cell r="C289">
            <v>0</v>
          </cell>
          <cell r="D289">
            <v>0</v>
          </cell>
        </row>
        <row r="291">
          <cell r="C291">
            <v>0</v>
          </cell>
          <cell r="D291">
            <v>0</v>
          </cell>
        </row>
        <row r="293">
          <cell r="C293">
            <v>0</v>
          </cell>
          <cell r="D293">
            <v>0</v>
          </cell>
        </row>
        <row r="295">
          <cell r="C295">
            <v>0</v>
          </cell>
          <cell r="D295">
            <v>0</v>
          </cell>
        </row>
        <row r="297">
          <cell r="C297">
            <v>0</v>
          </cell>
          <cell r="D297">
            <v>0</v>
          </cell>
        </row>
        <row r="299">
          <cell r="C299">
            <v>0</v>
          </cell>
          <cell r="D299">
            <v>0</v>
          </cell>
        </row>
        <row r="301">
          <cell r="C301">
            <v>0</v>
          </cell>
          <cell r="D301">
            <v>0</v>
          </cell>
        </row>
        <row r="303">
          <cell r="C303">
            <v>0</v>
          </cell>
          <cell r="D303">
            <v>0</v>
          </cell>
        </row>
        <row r="307">
          <cell r="C307">
            <v>0</v>
          </cell>
          <cell r="D307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54951494</v>
          </cell>
          <cell r="D316">
            <v>1216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0</v>
          </cell>
        </row>
      </sheetData>
      <sheetData sheetId="3">
        <row r="11">
          <cell r="B11">
            <v>434569</v>
          </cell>
        </row>
        <row r="12">
          <cell r="B12">
            <v>13225</v>
          </cell>
        </row>
        <row r="13">
          <cell r="B13">
            <v>45497</v>
          </cell>
        </row>
        <row r="14">
          <cell r="B14">
            <v>904879</v>
          </cell>
        </row>
        <row r="15">
          <cell r="B15">
            <v>18600</v>
          </cell>
        </row>
        <row r="18">
          <cell r="B18">
            <v>620007</v>
          </cell>
        </row>
        <row r="21">
          <cell r="B21">
            <v>29864</v>
          </cell>
        </row>
        <row r="24">
          <cell r="B24">
            <v>1372122</v>
          </cell>
        </row>
        <row r="27">
          <cell r="B27">
            <v>8381831</v>
          </cell>
        </row>
        <row r="28">
          <cell r="B28">
            <v>4662</v>
          </cell>
        </row>
        <row r="29">
          <cell r="B29">
            <v>1678507</v>
          </cell>
        </row>
        <row r="30">
          <cell r="B30">
            <v>17480</v>
          </cell>
        </row>
        <row r="31">
          <cell r="B31">
            <v>9019</v>
          </cell>
        </row>
        <row r="32">
          <cell r="B32">
            <v>8385</v>
          </cell>
        </row>
        <row r="33">
          <cell r="B33">
            <v>32250</v>
          </cell>
        </row>
        <row r="34">
          <cell r="B34">
            <v>5505</v>
          </cell>
        </row>
        <row r="35">
          <cell r="B35">
            <v>16301</v>
          </cell>
        </row>
        <row r="36">
          <cell r="B36">
            <v>111599</v>
          </cell>
        </row>
        <row r="37">
          <cell r="B37">
            <v>130829</v>
          </cell>
        </row>
        <row r="40">
          <cell r="B40">
            <v>3058434</v>
          </cell>
        </row>
        <row r="41">
          <cell r="B41">
            <v>5042</v>
          </cell>
        </row>
        <row r="44">
          <cell r="B44">
            <v>36170679</v>
          </cell>
        </row>
        <row r="45">
          <cell r="B45">
            <v>3737</v>
          </cell>
        </row>
        <row r="46">
          <cell r="B46">
            <v>2018</v>
          </cell>
        </row>
        <row r="47">
          <cell r="B47">
            <v>37598</v>
          </cell>
        </row>
        <row r="48">
          <cell r="B48">
            <v>138658</v>
          </cell>
        </row>
        <row r="49">
          <cell r="B49">
            <v>9598</v>
          </cell>
        </row>
        <row r="51">
          <cell r="B51">
            <v>4678820</v>
          </cell>
        </row>
        <row r="54">
          <cell r="B54">
            <v>139810</v>
          </cell>
        </row>
        <row r="57">
          <cell r="B57">
            <v>2728801</v>
          </cell>
        </row>
        <row r="58">
          <cell r="B58">
            <v>145490</v>
          </cell>
        </row>
        <row r="59">
          <cell r="B59">
            <v>130756</v>
          </cell>
        </row>
        <row r="60">
          <cell r="B60">
            <v>371756</v>
          </cell>
        </row>
        <row r="61">
          <cell r="B61">
            <v>8848</v>
          </cell>
        </row>
        <row r="62">
          <cell r="B62">
            <v>9236</v>
          </cell>
        </row>
        <row r="65">
          <cell r="B65">
            <v>70243</v>
          </cell>
        </row>
        <row r="66">
          <cell r="B66">
            <v>302082</v>
          </cell>
        </row>
        <row r="67">
          <cell r="B67">
            <v>1105251</v>
          </cell>
        </row>
        <row r="68">
          <cell r="B68">
            <v>19281</v>
          </cell>
        </row>
        <row r="69">
          <cell r="B69">
            <v>128006</v>
          </cell>
        </row>
        <row r="70">
          <cell r="B70">
            <v>1537</v>
          </cell>
        </row>
        <row r="71">
          <cell r="B71">
            <v>50737</v>
          </cell>
        </row>
        <row r="72">
          <cell r="B72">
            <v>16830</v>
          </cell>
        </row>
        <row r="73">
          <cell r="B73">
            <v>6788</v>
          </cell>
        </row>
        <row r="74">
          <cell r="B74">
            <v>5972</v>
          </cell>
        </row>
        <row r="75">
          <cell r="B75">
            <v>40560</v>
          </cell>
        </row>
        <row r="78">
          <cell r="B78">
            <v>2105893</v>
          </cell>
        </row>
        <row r="79">
          <cell r="B79">
            <v>7842</v>
          </cell>
        </row>
        <row r="80">
          <cell r="B80">
            <v>747</v>
          </cell>
        </row>
        <row r="81">
          <cell r="B81">
            <v>4211</v>
          </cell>
        </row>
        <row r="84">
          <cell r="B84">
            <v>4870423</v>
          </cell>
        </row>
        <row r="85">
          <cell r="B85">
            <v>46929</v>
          </cell>
        </row>
        <row r="86">
          <cell r="B86">
            <v>28678</v>
          </cell>
        </row>
        <row r="89">
          <cell r="B89">
            <v>599716</v>
          </cell>
        </row>
        <row r="90">
          <cell r="B90">
            <v>1313986</v>
          </cell>
        </row>
        <row r="91">
          <cell r="B91">
            <v>1114692</v>
          </cell>
        </row>
        <row r="92">
          <cell r="B92">
            <v>23694</v>
          </cell>
        </row>
        <row r="93">
          <cell r="B93">
            <v>150783</v>
          </cell>
        </row>
        <row r="94">
          <cell r="B94">
            <v>14009872</v>
          </cell>
        </row>
        <row r="95">
          <cell r="B95">
            <v>198633</v>
          </cell>
        </row>
        <row r="98">
          <cell r="B98">
            <v>533870</v>
          </cell>
        </row>
        <row r="99">
          <cell r="B99">
            <v>286898</v>
          </cell>
        </row>
        <row r="100">
          <cell r="B100">
            <v>90272</v>
          </cell>
        </row>
        <row r="101">
          <cell r="B101">
            <v>155753</v>
          </cell>
        </row>
        <row r="102">
          <cell r="B102">
            <v>145365</v>
          </cell>
        </row>
        <row r="103">
          <cell r="B103">
            <v>14416</v>
          </cell>
        </row>
        <row r="104">
          <cell r="B104">
            <v>175057</v>
          </cell>
        </row>
        <row r="105">
          <cell r="B105">
            <v>80268</v>
          </cell>
        </row>
        <row r="106">
          <cell r="B106">
            <v>16182</v>
          </cell>
        </row>
        <row r="107">
          <cell r="B107">
            <v>275532</v>
          </cell>
        </row>
        <row r="110">
          <cell r="B110">
            <v>585783</v>
          </cell>
        </row>
        <row r="111">
          <cell r="B111">
            <v>3737</v>
          </cell>
        </row>
        <row r="112">
          <cell r="B112">
            <v>31420</v>
          </cell>
        </row>
        <row r="113">
          <cell r="B113">
            <v>105239</v>
          </cell>
        </row>
        <row r="114">
          <cell r="B114">
            <v>16493</v>
          </cell>
        </row>
        <row r="115">
          <cell r="B115">
            <v>30601</v>
          </cell>
        </row>
        <row r="116">
          <cell r="B116">
            <v>73853</v>
          </cell>
        </row>
        <row r="117">
          <cell r="B117">
            <v>138899</v>
          </cell>
        </row>
        <row r="118">
          <cell r="B118">
            <v>296776</v>
          </cell>
        </row>
        <row r="122">
          <cell r="B122">
            <v>55521</v>
          </cell>
        </row>
        <row r="123">
          <cell r="B123">
            <v>58742</v>
          </cell>
        </row>
        <row r="124">
          <cell r="B124">
            <v>9732</v>
          </cell>
        </row>
        <row r="125">
          <cell r="B125">
            <v>84276</v>
          </cell>
        </row>
        <row r="127">
          <cell r="B127">
            <v>1677077</v>
          </cell>
        </row>
        <row r="128">
          <cell r="B128">
            <v>116376</v>
          </cell>
        </row>
        <row r="130">
          <cell r="B130">
            <v>5411980</v>
          </cell>
        </row>
        <row r="131">
          <cell r="B131">
            <v>1943447</v>
          </cell>
        </row>
        <row r="132">
          <cell r="B132">
            <v>1661324</v>
          </cell>
        </row>
        <row r="134">
          <cell r="B134">
            <v>7536580</v>
          </cell>
        </row>
        <row r="137">
          <cell r="B137">
            <v>26763788</v>
          </cell>
        </row>
        <row r="140">
          <cell r="B140">
            <v>796875</v>
          </cell>
        </row>
        <row r="141">
          <cell r="B141">
            <v>43763</v>
          </cell>
        </row>
        <row r="142">
          <cell r="B142">
            <v>50023</v>
          </cell>
        </row>
        <row r="143">
          <cell r="B143">
            <v>17292</v>
          </cell>
        </row>
        <row r="144">
          <cell r="B144">
            <v>84764</v>
          </cell>
        </row>
        <row r="145">
          <cell r="B145">
            <v>260995</v>
          </cell>
        </row>
        <row r="146">
          <cell r="B146">
            <v>103206</v>
          </cell>
        </row>
        <row r="147">
          <cell r="B147">
            <v>14045</v>
          </cell>
        </row>
        <row r="148">
          <cell r="B148">
            <v>11087</v>
          </cell>
        </row>
        <row r="149">
          <cell r="B149">
            <v>140628</v>
          </cell>
        </row>
        <row r="150">
          <cell r="B150">
            <v>206779</v>
          </cell>
        </row>
        <row r="151">
          <cell r="B151">
            <v>85286</v>
          </cell>
        </row>
        <row r="152">
          <cell r="B152">
            <v>236705</v>
          </cell>
        </row>
        <row r="153">
          <cell r="B153">
            <v>29710</v>
          </cell>
        </row>
        <row r="154">
          <cell r="B154">
            <v>17570</v>
          </cell>
        </row>
        <row r="155">
          <cell r="B155">
            <v>138977</v>
          </cell>
        </row>
        <row r="156">
          <cell r="B156">
            <v>10094</v>
          </cell>
        </row>
        <row r="157">
          <cell r="B157">
            <v>346449</v>
          </cell>
        </row>
        <row r="158">
          <cell r="B158">
            <v>8252</v>
          </cell>
        </row>
        <row r="159">
          <cell r="B159">
            <v>10534</v>
          </cell>
        </row>
        <row r="162">
          <cell r="B162">
            <v>11052911</v>
          </cell>
        </row>
        <row r="163">
          <cell r="B163">
            <v>5986</v>
          </cell>
        </row>
        <row r="164">
          <cell r="B164">
            <v>4077</v>
          </cell>
        </row>
        <row r="165">
          <cell r="B165">
            <v>5317</v>
          </cell>
        </row>
        <row r="166">
          <cell r="B166">
            <v>0</v>
          </cell>
        </row>
        <row r="169">
          <cell r="B169">
            <v>318386</v>
          </cell>
        </row>
        <row r="170">
          <cell r="B170">
            <v>5357</v>
          </cell>
        </row>
        <row r="171">
          <cell r="B171">
            <v>25053</v>
          </cell>
        </row>
        <row r="174">
          <cell r="B174">
            <v>505497</v>
          </cell>
        </row>
        <row r="175">
          <cell r="B175">
            <v>49955</v>
          </cell>
        </row>
        <row r="176">
          <cell r="B176">
            <v>8004</v>
          </cell>
        </row>
        <row r="177">
          <cell r="B177">
            <v>4008</v>
          </cell>
        </row>
        <row r="178">
          <cell r="B178">
            <v>8007</v>
          </cell>
        </row>
        <row r="179">
          <cell r="B179">
            <v>8661</v>
          </cell>
        </row>
        <row r="182">
          <cell r="B182">
            <v>2549661</v>
          </cell>
        </row>
        <row r="183">
          <cell r="B183">
            <v>9103</v>
          </cell>
        </row>
        <row r="184">
          <cell r="B184">
            <v>169835</v>
          </cell>
        </row>
        <row r="185">
          <cell r="B185">
            <v>0</v>
          </cell>
        </row>
        <row r="186">
          <cell r="B186">
            <v>82693</v>
          </cell>
        </row>
        <row r="187">
          <cell r="B187">
            <v>949737</v>
          </cell>
        </row>
        <row r="188">
          <cell r="B188">
            <v>3501</v>
          </cell>
        </row>
        <row r="191">
          <cell r="B191">
            <v>131018</v>
          </cell>
        </row>
        <row r="192">
          <cell r="B192">
            <v>16682</v>
          </cell>
        </row>
        <row r="193">
          <cell r="B193">
            <v>267782</v>
          </cell>
        </row>
        <row r="194">
          <cell r="B194">
            <v>3052</v>
          </cell>
        </row>
        <row r="195">
          <cell r="B195">
            <v>13524</v>
          </cell>
        </row>
        <row r="196">
          <cell r="B196">
            <v>3184</v>
          </cell>
        </row>
        <row r="197">
          <cell r="B197">
            <v>13321</v>
          </cell>
        </row>
        <row r="200">
          <cell r="B200">
            <v>44647</v>
          </cell>
        </row>
        <row r="201">
          <cell r="B201">
            <v>38880</v>
          </cell>
        </row>
        <row r="202">
          <cell r="B202">
            <v>5074</v>
          </cell>
        </row>
        <row r="203">
          <cell r="B203">
            <v>23835</v>
          </cell>
        </row>
        <row r="204">
          <cell r="B204">
            <v>16118</v>
          </cell>
        </row>
        <row r="205">
          <cell r="B205">
            <v>37558</v>
          </cell>
        </row>
        <row r="206">
          <cell r="B206">
            <v>22468</v>
          </cell>
        </row>
        <row r="209">
          <cell r="B209">
            <v>3418</v>
          </cell>
        </row>
        <row r="210">
          <cell r="B210">
            <v>14340</v>
          </cell>
        </row>
        <row r="211">
          <cell r="B211">
            <v>12178</v>
          </cell>
        </row>
        <row r="212">
          <cell r="B212">
            <v>1233247</v>
          </cell>
        </row>
        <row r="213">
          <cell r="B213">
            <v>8537</v>
          </cell>
        </row>
        <row r="214">
          <cell r="B214">
            <v>15939</v>
          </cell>
        </row>
        <row r="215">
          <cell r="B215">
            <v>77814</v>
          </cell>
        </row>
        <row r="216">
          <cell r="B216">
            <v>10616</v>
          </cell>
        </row>
        <row r="217">
          <cell r="B217">
            <v>9664</v>
          </cell>
        </row>
        <row r="218">
          <cell r="B218">
            <v>11622</v>
          </cell>
        </row>
        <row r="219">
          <cell r="B219">
            <v>44345</v>
          </cell>
        </row>
        <row r="220">
          <cell r="B220">
            <v>16982</v>
          </cell>
        </row>
        <row r="221">
          <cell r="B221">
            <v>17780</v>
          </cell>
        </row>
        <row r="222">
          <cell r="B222">
            <v>8072</v>
          </cell>
        </row>
        <row r="223">
          <cell r="B223">
            <v>23972</v>
          </cell>
        </row>
        <row r="225">
          <cell r="B225">
            <v>64356</v>
          </cell>
        </row>
        <row r="226">
          <cell r="B226">
            <v>52317</v>
          </cell>
        </row>
        <row r="227">
          <cell r="B227">
            <v>15944</v>
          </cell>
        </row>
        <row r="228">
          <cell r="B228">
            <v>13797</v>
          </cell>
        </row>
        <row r="229">
          <cell r="B229">
            <v>102191</v>
          </cell>
        </row>
        <row r="230">
          <cell r="B230">
            <v>65064</v>
          </cell>
        </row>
        <row r="231">
          <cell r="B231">
            <v>80878</v>
          </cell>
        </row>
        <row r="232">
          <cell r="B232">
            <v>13833</v>
          </cell>
        </row>
        <row r="233">
          <cell r="B233">
            <v>44871</v>
          </cell>
        </row>
        <row r="234">
          <cell r="B234">
            <v>106627</v>
          </cell>
        </row>
        <row r="235">
          <cell r="B235">
            <v>10071</v>
          </cell>
        </row>
        <row r="236">
          <cell r="B236">
            <v>20133</v>
          </cell>
        </row>
        <row r="237">
          <cell r="B237">
            <v>7151</v>
          </cell>
        </row>
        <row r="238">
          <cell r="B238">
            <v>129097</v>
          </cell>
        </row>
        <row r="239">
          <cell r="B239">
            <v>12959</v>
          </cell>
        </row>
        <row r="240">
          <cell r="B240">
            <v>20530</v>
          </cell>
        </row>
        <row r="241">
          <cell r="B241">
            <v>16344</v>
          </cell>
        </row>
        <row r="242">
          <cell r="B242">
            <v>10920</v>
          </cell>
        </row>
        <row r="243">
          <cell r="B243">
            <v>5533</v>
          </cell>
        </row>
        <row r="244">
          <cell r="B244">
            <v>43628</v>
          </cell>
        </row>
        <row r="247">
          <cell r="B247">
            <v>2805747</v>
          </cell>
        </row>
        <row r="250">
          <cell r="B250">
            <v>441</v>
          </cell>
        </row>
        <row r="253">
          <cell r="B253">
            <v>2500802</v>
          </cell>
        </row>
        <row r="254">
          <cell r="B254">
            <v>13253</v>
          </cell>
        </row>
        <row r="255">
          <cell r="B255">
            <v>47550</v>
          </cell>
        </row>
        <row r="256">
          <cell r="B256">
            <v>212236</v>
          </cell>
        </row>
        <row r="257">
          <cell r="B257">
            <v>37382</v>
          </cell>
        </row>
        <row r="260">
          <cell r="B260">
            <v>182915</v>
          </cell>
        </row>
        <row r="261">
          <cell r="B261">
            <v>10729</v>
          </cell>
        </row>
        <row r="264">
          <cell r="B264">
            <v>1258938</v>
          </cell>
        </row>
        <row r="267">
          <cell r="B267">
            <v>393382</v>
          </cell>
        </row>
        <row r="270">
          <cell r="B270">
            <v>248348</v>
          </cell>
        </row>
        <row r="273">
          <cell r="B273">
            <v>49253</v>
          </cell>
        </row>
        <row r="278">
          <cell r="B278">
            <v>997683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152</v>
          </cell>
        </row>
        <row r="287">
          <cell r="B287">
            <v>67022</v>
          </cell>
        </row>
        <row r="289">
          <cell r="B289">
            <v>0</v>
          </cell>
        </row>
        <row r="291">
          <cell r="B291">
            <v>0</v>
          </cell>
        </row>
        <row r="293">
          <cell r="B293">
            <v>0</v>
          </cell>
        </row>
        <row r="295">
          <cell r="B295">
            <v>0</v>
          </cell>
        </row>
        <row r="297">
          <cell r="B297">
            <v>0</v>
          </cell>
        </row>
        <row r="299">
          <cell r="B299">
            <v>0</v>
          </cell>
        </row>
        <row r="301">
          <cell r="B301">
            <v>0</v>
          </cell>
        </row>
        <row r="303">
          <cell r="B303">
            <v>0</v>
          </cell>
        </row>
        <row r="307">
          <cell r="B307">
            <v>0</v>
          </cell>
        </row>
        <row r="315">
          <cell r="B315">
            <v>0</v>
          </cell>
        </row>
        <row r="316">
          <cell r="B316">
            <v>54957173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4">
          <cell r="B24">
            <v>627406</v>
          </cell>
          <cell r="C24">
            <v>70635</v>
          </cell>
          <cell r="D24">
            <v>300739</v>
          </cell>
        </row>
        <row r="27">
          <cell r="B27">
            <v>197182</v>
          </cell>
          <cell r="C27">
            <v>69065</v>
          </cell>
          <cell r="D27">
            <v>44928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2693</v>
          </cell>
          <cell r="C29">
            <v>1840</v>
          </cell>
          <cell r="D29">
            <v>705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731</v>
          </cell>
          <cell r="C31">
            <v>0</v>
          </cell>
          <cell r="D31">
            <v>719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158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10396</v>
          </cell>
          <cell r="C36">
            <v>9703</v>
          </cell>
          <cell r="D36">
            <v>262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40">
          <cell r="B40">
            <v>3745</v>
          </cell>
          <cell r="C40">
            <v>3735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4">
          <cell r="B44">
            <v>771886</v>
          </cell>
          <cell r="C44">
            <v>523365</v>
          </cell>
          <cell r="D44">
            <v>162074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50266</v>
          </cell>
          <cell r="C51">
            <v>34486</v>
          </cell>
          <cell r="D51">
            <v>3885</v>
          </cell>
        </row>
        <row r="54">
          <cell r="B54">
            <v>1012</v>
          </cell>
          <cell r="C54">
            <v>175</v>
          </cell>
          <cell r="D54">
            <v>771</v>
          </cell>
        </row>
        <row r="57">
          <cell r="B57">
            <v>22924</v>
          </cell>
          <cell r="C57">
            <v>12593</v>
          </cell>
          <cell r="D57">
            <v>3312</v>
          </cell>
        </row>
        <row r="58">
          <cell r="B58">
            <v>213</v>
          </cell>
          <cell r="C58">
            <v>213</v>
          </cell>
          <cell r="D58">
            <v>0</v>
          </cell>
        </row>
        <row r="59">
          <cell r="B59">
            <v>457</v>
          </cell>
          <cell r="C59">
            <v>368</v>
          </cell>
          <cell r="D59">
            <v>0</v>
          </cell>
        </row>
        <row r="60">
          <cell r="B60">
            <v>418</v>
          </cell>
          <cell r="C60">
            <v>418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33901</v>
          </cell>
          <cell r="C66">
            <v>23374</v>
          </cell>
          <cell r="D66">
            <v>6289</v>
          </cell>
        </row>
        <row r="67">
          <cell r="B67">
            <v>2009</v>
          </cell>
          <cell r="C67">
            <v>1112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3891</v>
          </cell>
          <cell r="C69">
            <v>2536</v>
          </cell>
          <cell r="D69">
            <v>1139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12483</v>
          </cell>
          <cell r="C72">
            <v>10213</v>
          </cell>
          <cell r="D72">
            <v>977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89</v>
          </cell>
          <cell r="C75">
            <v>0</v>
          </cell>
          <cell r="D75">
            <v>64</v>
          </cell>
        </row>
        <row r="78">
          <cell r="B78">
            <v>11240</v>
          </cell>
          <cell r="C78">
            <v>4475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4">
          <cell r="B84">
            <v>167767</v>
          </cell>
          <cell r="C84">
            <v>100754</v>
          </cell>
          <cell r="D84">
            <v>30499</v>
          </cell>
        </row>
        <row r="85">
          <cell r="B85">
            <v>0</v>
          </cell>
          <cell r="C85">
            <v>0</v>
          </cell>
          <cell r="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</row>
        <row r="89">
          <cell r="B89">
            <v>19788</v>
          </cell>
          <cell r="C89">
            <v>6287</v>
          </cell>
          <cell r="D89">
            <v>8905</v>
          </cell>
        </row>
        <row r="90">
          <cell r="B90">
            <v>365153</v>
          </cell>
          <cell r="C90">
            <v>106775</v>
          </cell>
          <cell r="D90">
            <v>41688</v>
          </cell>
        </row>
        <row r="91">
          <cell r="B91">
            <v>51561</v>
          </cell>
          <cell r="C91">
            <v>2560</v>
          </cell>
          <cell r="D91">
            <v>24856</v>
          </cell>
        </row>
        <row r="92">
          <cell r="B92">
            <v>0</v>
          </cell>
          <cell r="C92">
            <v>0</v>
          </cell>
          <cell r="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4">
          <cell r="B94">
            <v>1566605</v>
          </cell>
          <cell r="C94">
            <v>228177</v>
          </cell>
          <cell r="D94">
            <v>336278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8">
          <cell r="B98">
            <v>24164</v>
          </cell>
          <cell r="C98">
            <v>5076</v>
          </cell>
          <cell r="D98">
            <v>13271</v>
          </cell>
        </row>
        <row r="99">
          <cell r="B99">
            <v>1785</v>
          </cell>
          <cell r="C99">
            <v>115</v>
          </cell>
          <cell r="D99">
            <v>1384</v>
          </cell>
        </row>
        <row r="100">
          <cell r="B100">
            <v>4145</v>
          </cell>
          <cell r="C100">
            <v>2006</v>
          </cell>
          <cell r="D100">
            <v>538</v>
          </cell>
        </row>
        <row r="101">
          <cell r="B101">
            <v>7747</v>
          </cell>
          <cell r="C101">
            <v>3639</v>
          </cell>
          <cell r="D101">
            <v>950</v>
          </cell>
        </row>
        <row r="102">
          <cell r="B102">
            <v>7933</v>
          </cell>
          <cell r="C102">
            <v>4268</v>
          </cell>
          <cell r="D102">
            <v>1716</v>
          </cell>
        </row>
        <row r="103">
          <cell r="B103">
            <v>18077</v>
          </cell>
          <cell r="C103">
            <v>18077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9847</v>
          </cell>
          <cell r="C105">
            <v>9847</v>
          </cell>
          <cell r="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</row>
        <row r="107">
          <cell r="B107">
            <v>1228</v>
          </cell>
          <cell r="C107">
            <v>1228</v>
          </cell>
          <cell r="D107">
            <v>0</v>
          </cell>
        </row>
        <row r="110">
          <cell r="B110">
            <v>4413</v>
          </cell>
          <cell r="C110">
            <v>2627</v>
          </cell>
          <cell r="D110">
            <v>1506</v>
          </cell>
        </row>
        <row r="111">
          <cell r="B111">
            <v>1089</v>
          </cell>
          <cell r="C111">
            <v>1044</v>
          </cell>
          <cell r="D111">
            <v>45</v>
          </cell>
        </row>
        <row r="112">
          <cell r="B112">
            <v>944</v>
          </cell>
          <cell r="C112">
            <v>944</v>
          </cell>
          <cell r="D112">
            <v>0</v>
          </cell>
        </row>
        <row r="113">
          <cell r="B113">
            <v>1287</v>
          </cell>
          <cell r="C113">
            <v>726</v>
          </cell>
          <cell r="D113">
            <v>71</v>
          </cell>
        </row>
        <row r="114">
          <cell r="B114">
            <v>148</v>
          </cell>
          <cell r="C114">
            <v>0</v>
          </cell>
          <cell r="D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</row>
        <row r="118">
          <cell r="B118">
            <v>3053</v>
          </cell>
          <cell r="C118">
            <v>1574</v>
          </cell>
          <cell r="D118">
            <v>913</v>
          </cell>
        </row>
        <row r="122">
          <cell r="B122">
            <v>0</v>
          </cell>
          <cell r="C122">
            <v>0</v>
          </cell>
          <cell r="D122">
            <v>0</v>
          </cell>
        </row>
        <row r="123">
          <cell r="B123">
            <v>375</v>
          </cell>
          <cell r="C123">
            <v>0</v>
          </cell>
          <cell r="D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</row>
        <row r="125">
          <cell r="B125">
            <v>919</v>
          </cell>
          <cell r="C125">
            <v>919</v>
          </cell>
          <cell r="D125">
            <v>0</v>
          </cell>
        </row>
        <row r="127">
          <cell r="B127">
            <v>225</v>
          </cell>
          <cell r="C127">
            <v>225</v>
          </cell>
          <cell r="D127">
            <v>0</v>
          </cell>
        </row>
        <row r="128">
          <cell r="B128">
            <v>5229</v>
          </cell>
          <cell r="C128">
            <v>4229</v>
          </cell>
          <cell r="D128">
            <v>958</v>
          </cell>
        </row>
        <row r="130">
          <cell r="B130">
            <v>722314</v>
          </cell>
          <cell r="C130">
            <v>103924</v>
          </cell>
          <cell r="D130">
            <v>0</v>
          </cell>
        </row>
        <row r="131">
          <cell r="B131">
            <v>121201</v>
          </cell>
          <cell r="C131">
            <v>66692</v>
          </cell>
          <cell r="D131">
            <v>20634</v>
          </cell>
        </row>
        <row r="132">
          <cell r="B132">
            <v>187909</v>
          </cell>
          <cell r="C132">
            <v>32316</v>
          </cell>
          <cell r="D132">
            <v>4941</v>
          </cell>
        </row>
        <row r="134">
          <cell r="B134">
            <v>905021</v>
          </cell>
          <cell r="C134">
            <v>227988</v>
          </cell>
          <cell r="D134">
            <v>20827</v>
          </cell>
        </row>
        <row r="137">
          <cell r="B137">
            <v>340216</v>
          </cell>
          <cell r="C137">
            <v>175535</v>
          </cell>
          <cell r="D137">
            <v>41554</v>
          </cell>
        </row>
        <row r="140">
          <cell r="B140">
            <v>0</v>
          </cell>
          <cell r="C140">
            <v>0</v>
          </cell>
          <cell r="D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B142">
            <v>640</v>
          </cell>
          <cell r="C142">
            <v>0</v>
          </cell>
          <cell r="D142">
            <v>0</v>
          </cell>
        </row>
        <row r="143">
          <cell r="B143">
            <v>19</v>
          </cell>
          <cell r="C143">
            <v>0</v>
          </cell>
          <cell r="D143">
            <v>0</v>
          </cell>
        </row>
        <row r="144">
          <cell r="B144">
            <v>335</v>
          </cell>
          <cell r="C144">
            <v>0</v>
          </cell>
          <cell r="D144">
            <v>0</v>
          </cell>
        </row>
        <row r="145">
          <cell r="B145">
            <v>7242</v>
          </cell>
          <cell r="C145">
            <v>5575</v>
          </cell>
          <cell r="D145">
            <v>582</v>
          </cell>
        </row>
        <row r="146">
          <cell r="B146">
            <v>1266</v>
          </cell>
          <cell r="C146">
            <v>93</v>
          </cell>
          <cell r="D146">
            <v>1173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B148">
            <v>1006</v>
          </cell>
          <cell r="C148">
            <v>985</v>
          </cell>
          <cell r="D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B150">
            <v>1836</v>
          </cell>
          <cell r="C150">
            <v>0</v>
          </cell>
          <cell r="D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231</v>
          </cell>
          <cell r="C158">
            <v>177</v>
          </cell>
          <cell r="D158">
            <v>54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466</v>
          </cell>
          <cell r="C163">
            <v>0</v>
          </cell>
          <cell r="D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</row>
        <row r="166">
          <cell r="B166">
            <v>12024</v>
          </cell>
          <cell r="C166">
            <v>9643</v>
          </cell>
          <cell r="D166">
            <v>623</v>
          </cell>
        </row>
        <row r="169">
          <cell r="B169">
            <v>1193</v>
          </cell>
          <cell r="C169">
            <v>1193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</row>
        <row r="174">
          <cell r="B174">
            <v>70973</v>
          </cell>
          <cell r="C174">
            <v>46398</v>
          </cell>
          <cell r="D174">
            <v>12073</v>
          </cell>
        </row>
        <row r="175">
          <cell r="B175">
            <v>42031</v>
          </cell>
          <cell r="C175">
            <v>23058</v>
          </cell>
          <cell r="D175">
            <v>9877</v>
          </cell>
        </row>
        <row r="176">
          <cell r="B176">
            <v>8412</v>
          </cell>
          <cell r="C176">
            <v>0</v>
          </cell>
          <cell r="D176">
            <v>0</v>
          </cell>
        </row>
        <row r="177">
          <cell r="B177">
            <v>4861</v>
          </cell>
          <cell r="C177">
            <v>0</v>
          </cell>
          <cell r="D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</row>
        <row r="182">
          <cell r="B182">
            <v>5871</v>
          </cell>
          <cell r="C182">
            <v>884</v>
          </cell>
          <cell r="D182">
            <v>1459</v>
          </cell>
        </row>
        <row r="183">
          <cell r="B183">
            <v>672</v>
          </cell>
          <cell r="C183">
            <v>0</v>
          </cell>
          <cell r="D183">
            <v>422</v>
          </cell>
        </row>
        <row r="184">
          <cell r="B184">
            <v>5038</v>
          </cell>
          <cell r="C184">
            <v>3156</v>
          </cell>
          <cell r="D184">
            <v>1198</v>
          </cell>
        </row>
        <row r="185">
          <cell r="B185">
            <v>0</v>
          </cell>
          <cell r="C185">
            <v>0</v>
          </cell>
          <cell r="D185">
            <v>0</v>
          </cell>
        </row>
        <row r="186">
          <cell r="B186">
            <v>536</v>
          </cell>
          <cell r="C186">
            <v>536</v>
          </cell>
          <cell r="D186">
            <v>0</v>
          </cell>
        </row>
        <row r="187">
          <cell r="B187">
            <v>36028</v>
          </cell>
          <cell r="C187">
            <v>1374</v>
          </cell>
          <cell r="D187">
            <v>21746</v>
          </cell>
        </row>
        <row r="188">
          <cell r="B188">
            <v>0</v>
          </cell>
          <cell r="C188">
            <v>0</v>
          </cell>
          <cell r="D188">
            <v>0</v>
          </cell>
        </row>
        <row r="191">
          <cell r="B191">
            <v>721</v>
          </cell>
          <cell r="C191">
            <v>326</v>
          </cell>
          <cell r="D191">
            <v>74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5">
          <cell r="B195">
            <v>5368</v>
          </cell>
          <cell r="C195">
            <v>2101</v>
          </cell>
          <cell r="D195">
            <v>158</v>
          </cell>
        </row>
        <row r="196">
          <cell r="B196">
            <v>0</v>
          </cell>
          <cell r="C196">
            <v>0</v>
          </cell>
          <cell r="D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232</v>
          </cell>
          <cell r="C201">
            <v>0</v>
          </cell>
          <cell r="D201">
            <v>232</v>
          </cell>
        </row>
        <row r="202">
          <cell r="B202">
            <v>30</v>
          </cell>
          <cell r="C202">
            <v>0</v>
          </cell>
          <cell r="D202">
            <v>0</v>
          </cell>
        </row>
        <row r="203">
          <cell r="B203">
            <v>679</v>
          </cell>
          <cell r="C203">
            <v>124</v>
          </cell>
          <cell r="D203">
            <v>555</v>
          </cell>
        </row>
        <row r="204">
          <cell r="B204">
            <v>1186</v>
          </cell>
          <cell r="C204">
            <v>0</v>
          </cell>
          <cell r="D204">
            <v>1186</v>
          </cell>
        </row>
        <row r="205">
          <cell r="B205">
            <v>0</v>
          </cell>
          <cell r="C205">
            <v>0</v>
          </cell>
          <cell r="D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</row>
        <row r="212">
          <cell r="B212">
            <v>4380</v>
          </cell>
          <cell r="C212">
            <v>2477</v>
          </cell>
          <cell r="D212">
            <v>1793</v>
          </cell>
        </row>
        <row r="213">
          <cell r="B213">
            <v>0</v>
          </cell>
          <cell r="C213">
            <v>0</v>
          </cell>
          <cell r="D213">
            <v>0</v>
          </cell>
        </row>
        <row r="214">
          <cell r="B214">
            <v>917</v>
          </cell>
          <cell r="C214">
            <v>0</v>
          </cell>
          <cell r="D214">
            <v>915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</row>
        <row r="219">
          <cell r="B219">
            <v>614</v>
          </cell>
          <cell r="C219">
            <v>614</v>
          </cell>
          <cell r="D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623</v>
          </cell>
          <cell r="C241">
            <v>623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</row>
        <row r="247">
          <cell r="B247">
            <v>19900</v>
          </cell>
          <cell r="C247">
            <v>14167</v>
          </cell>
          <cell r="D247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</row>
        <row r="253">
          <cell r="B253">
            <v>208472</v>
          </cell>
          <cell r="C253">
            <v>140625</v>
          </cell>
          <cell r="D253">
            <v>47659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5">
          <cell r="B255">
            <v>927</v>
          </cell>
          <cell r="C255">
            <v>0</v>
          </cell>
          <cell r="D255">
            <v>0</v>
          </cell>
        </row>
        <row r="256">
          <cell r="B256">
            <v>26027</v>
          </cell>
          <cell r="C256">
            <v>23581</v>
          </cell>
          <cell r="D256">
            <v>2267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3278</v>
          </cell>
          <cell r="C260">
            <v>2612</v>
          </cell>
          <cell r="D260">
            <v>666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4">
          <cell r="B264">
            <v>62270</v>
          </cell>
          <cell r="C264">
            <v>40675</v>
          </cell>
          <cell r="D264">
            <v>9776</v>
          </cell>
        </row>
        <row r="267">
          <cell r="B267">
            <v>15881</v>
          </cell>
          <cell r="C267">
            <v>6467</v>
          </cell>
          <cell r="D267">
            <v>9414</v>
          </cell>
        </row>
        <row r="270">
          <cell r="B270">
            <v>0</v>
          </cell>
          <cell r="C270">
            <v>0</v>
          </cell>
          <cell r="D270">
            <v>0</v>
          </cell>
        </row>
        <row r="273">
          <cell r="B273">
            <v>6207</v>
          </cell>
          <cell r="C273">
            <v>2809</v>
          </cell>
          <cell r="D273">
            <v>0</v>
          </cell>
        </row>
        <row r="278">
          <cell r="B278">
            <v>138886</v>
          </cell>
          <cell r="C278">
            <v>110479</v>
          </cell>
          <cell r="D278">
            <v>28407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</row>
        <row r="287">
          <cell r="B287">
            <v>7540</v>
          </cell>
          <cell r="C287">
            <v>4660</v>
          </cell>
          <cell r="D287">
            <v>835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2151141</v>
          </cell>
          <cell r="C316">
            <v>2151100</v>
          </cell>
          <cell r="D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zoomScaleSheetLayoutView="100" zoomScalePageLayoutView="0" workbookViewId="0" topLeftCell="A1">
      <pane xSplit="2" ySplit="6" topLeftCell="G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6" sqref="P6"/>
    </sheetView>
  </sheetViews>
  <sheetFormatPr defaultColWidth="9.140625" defaultRowHeight="12.75"/>
  <cols>
    <col min="1" max="1" width="2.140625" style="2" customWidth="1"/>
    <col min="2" max="2" width="44.421875" style="2" customWidth="1"/>
    <col min="3" max="11" width="14.28125" style="1" customWidth="1"/>
    <col min="12" max="14" width="12.140625" style="1" customWidth="1"/>
    <col min="15" max="16384" width="9.140625" style="1" customWidth="1"/>
  </cols>
  <sheetData>
    <row r="1" spans="1:14" ht="14.25">
      <c r="A1" s="72" t="s">
        <v>343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69" t="s">
        <v>0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12.75">
      <c r="A3" s="2" t="s">
        <v>1</v>
      </c>
    </row>
    <row r="5" spans="1:14" s="4" customFormat="1" ht="21" customHeight="1">
      <c r="A5" s="74" t="s">
        <v>2</v>
      </c>
      <c r="B5" s="74"/>
      <c r="C5" s="73" t="s">
        <v>58</v>
      </c>
      <c r="D5" s="73"/>
      <c r="E5" s="73"/>
      <c r="F5" s="73" t="s">
        <v>59</v>
      </c>
      <c r="G5" s="73"/>
      <c r="H5" s="73"/>
      <c r="I5" s="73" t="s">
        <v>3</v>
      </c>
      <c r="J5" s="73"/>
      <c r="K5" s="73"/>
      <c r="L5" s="73" t="s">
        <v>60</v>
      </c>
      <c r="M5" s="73"/>
      <c r="N5" s="73"/>
    </row>
    <row r="6" spans="1:14" s="4" customFormat="1" ht="25.5">
      <c r="A6" s="74"/>
      <c r="B6" s="74"/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3" t="s">
        <v>6</v>
      </c>
      <c r="I6" s="3" t="s">
        <v>4</v>
      </c>
      <c r="J6" s="3" t="s">
        <v>5</v>
      </c>
      <c r="K6" s="3" t="s">
        <v>6</v>
      </c>
      <c r="L6" s="3" t="s">
        <v>4</v>
      </c>
      <c r="M6" s="3" t="s">
        <v>5</v>
      </c>
      <c r="N6" s="3" t="s">
        <v>6</v>
      </c>
    </row>
    <row r="7" spans="1:14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21" s="11" customFormat="1" ht="12.75">
      <c r="A8" s="8" t="s">
        <v>7</v>
      </c>
      <c r="B8" s="8"/>
      <c r="C8" s="9">
        <f aca="true" t="shared" si="0" ref="C8:K8">+C10+C47</f>
        <v>111232740</v>
      </c>
      <c r="D8" s="9">
        <f t="shared" si="0"/>
        <v>119133219</v>
      </c>
      <c r="E8" s="9">
        <f t="shared" si="0"/>
        <v>230365959</v>
      </c>
      <c r="F8" s="9">
        <f t="shared" si="0"/>
        <v>87785988</v>
      </c>
      <c r="G8" s="9">
        <f t="shared" si="0"/>
        <v>102625817</v>
      </c>
      <c r="H8" s="9">
        <f t="shared" si="0"/>
        <v>190411805</v>
      </c>
      <c r="I8" s="9">
        <f t="shared" si="0"/>
        <v>23446752</v>
      </c>
      <c r="J8" s="9">
        <f t="shared" si="0"/>
        <v>16507402</v>
      </c>
      <c r="K8" s="9">
        <f t="shared" si="0"/>
        <v>39954154</v>
      </c>
      <c r="L8" s="10">
        <f>+F8/C8*100</f>
        <v>78.92099754083195</v>
      </c>
      <c r="M8" s="10">
        <f>+G8/D8*100</f>
        <v>86.1437455156819</v>
      </c>
      <c r="N8" s="10">
        <f>+H8/E8*100</f>
        <v>82.65622482877342</v>
      </c>
      <c r="P8" s="11" t="b">
        <f>+C8='[1]NCA RELEASES (2)'!C89</f>
        <v>1</v>
      </c>
      <c r="Q8" s="11" t="b">
        <f>+D8='[1]NCA RELEASES (2)'!D89</f>
        <v>1</v>
      </c>
      <c r="R8" s="11" t="b">
        <f>+E8='[1]NCA RELEASES (2)'!D46</f>
        <v>1</v>
      </c>
      <c r="S8" s="11" t="b">
        <f>+F8='[1]all(net trust &amp;WF) (2)'!C89</f>
        <v>1</v>
      </c>
      <c r="T8" s="11" t="b">
        <f>+G8='[1]all(net trust &amp;WF) (2)'!D89</f>
        <v>1</v>
      </c>
      <c r="U8" s="11" t="b">
        <f>+H8='[1]all(net trust &amp;WF) (2)'!D46</f>
        <v>1</v>
      </c>
    </row>
    <row r="9" spans="3:14" ht="12.75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8</v>
      </c>
      <c r="C10" s="13">
        <f aca="true" t="shared" si="1" ref="C10:K10">SUM(C12:C45)</f>
        <v>82043043</v>
      </c>
      <c r="D10" s="13">
        <f t="shared" si="1"/>
        <v>90077881</v>
      </c>
      <c r="E10" s="13">
        <f t="shared" si="1"/>
        <v>172120924</v>
      </c>
      <c r="F10" s="13">
        <f t="shared" si="1"/>
        <v>58598930</v>
      </c>
      <c r="G10" s="13">
        <f t="shared" si="1"/>
        <v>73672948</v>
      </c>
      <c r="H10" s="13">
        <f t="shared" si="1"/>
        <v>132271878</v>
      </c>
      <c r="I10" s="13">
        <f t="shared" si="1"/>
        <v>23444113</v>
      </c>
      <c r="J10" s="13">
        <f t="shared" si="1"/>
        <v>16404933</v>
      </c>
      <c r="K10" s="13">
        <f t="shared" si="1"/>
        <v>39849046</v>
      </c>
      <c r="L10" s="12">
        <f>+F10/C10*100</f>
        <v>71.42461792890836</v>
      </c>
      <c r="M10" s="12">
        <f>+G10/D10*100</f>
        <v>81.78805627099509</v>
      </c>
      <c r="N10" s="12">
        <f>+H10/E10*100</f>
        <v>76.84822677340496</v>
      </c>
    </row>
    <row r="11" spans="3:14" ht="12.75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2:21" ht="12.75">
      <c r="B12" s="14" t="s">
        <v>9</v>
      </c>
      <c r="C12" s="6">
        <f>+'[1]NCA RELEASES (2)'!C51</f>
        <v>663966</v>
      </c>
      <c r="D12" s="6">
        <f>+'[1]NCA RELEASES (2)'!D51</f>
        <v>752804</v>
      </c>
      <c r="E12" s="6">
        <f aca="true" t="shared" si="2" ref="E12:E45">SUM(C12:D12)</f>
        <v>1416770</v>
      </c>
      <c r="F12" s="6">
        <f>+'[1]all(net trust &amp;WF) (2)'!C51</f>
        <v>528825</v>
      </c>
      <c r="G12" s="6">
        <f>+'[1]all(net trust &amp;WF) (2)'!D51</f>
        <v>637691</v>
      </c>
      <c r="H12" s="6">
        <f aca="true" t="shared" si="3" ref="H12:H45">SUM(F12:G12)</f>
        <v>1166516</v>
      </c>
      <c r="I12" s="6">
        <f aca="true" t="shared" si="4" ref="I12:I45">+C12-F12</f>
        <v>135141</v>
      </c>
      <c r="J12" s="6">
        <f aca="true" t="shared" si="5" ref="J12:J45">+D12-G12</f>
        <v>115113</v>
      </c>
      <c r="K12" s="6">
        <f aca="true" t="shared" si="6" ref="K12:K45">SUM(I12:J12)</f>
        <v>250254</v>
      </c>
      <c r="L12" s="12">
        <f aca="true" t="shared" si="7" ref="L12:L45">+F12/C12*100</f>
        <v>79.6463975565014</v>
      </c>
      <c r="M12" s="12">
        <f aca="true" t="shared" si="8" ref="M12:M45">+G12/D12*100</f>
        <v>84.70876881631872</v>
      </c>
      <c r="N12" s="12">
        <f aca="true" t="shared" si="9" ref="N12:N45">+H12/E12*100</f>
        <v>82.33630017575189</v>
      </c>
      <c r="P12" s="1" t="b">
        <f>+C12='[1]NCA RELEASES (2)'!C51</f>
        <v>1</v>
      </c>
      <c r="Q12" s="1" t="b">
        <f>+D12='[1]NCA RELEASES (2)'!D51</f>
        <v>1</v>
      </c>
      <c r="R12" s="1" t="b">
        <f>+E12='[1]NCA RELEASES (2)'!D8</f>
        <v>1</v>
      </c>
      <c r="S12" s="1" t="b">
        <f>+F12='[1]all(net trust &amp;WF) (2)'!C51</f>
        <v>1</v>
      </c>
      <c r="T12" s="1" t="b">
        <f>+G12='[1]all(net trust &amp;WF) (2)'!D51</f>
        <v>1</v>
      </c>
      <c r="U12" s="1" t="b">
        <f>+H12='[1]all(net trust &amp;WF) (2)'!D8</f>
        <v>1</v>
      </c>
    </row>
    <row r="13" spans="2:21" ht="12.75">
      <c r="B13" s="14" t="s">
        <v>10</v>
      </c>
      <c r="C13" s="6">
        <f>+'[1]NCA RELEASES (2)'!C52</f>
        <v>310004</v>
      </c>
      <c r="D13" s="6">
        <f>+'[1]NCA RELEASES (2)'!D52</f>
        <v>310003</v>
      </c>
      <c r="E13" s="6">
        <f t="shared" si="2"/>
        <v>620007</v>
      </c>
      <c r="F13" s="6">
        <f>+'[1]all(net trust &amp;WF) (2)'!C52</f>
        <v>90904</v>
      </c>
      <c r="G13" s="6">
        <f>+'[1]all(net trust &amp;WF) (2)'!D52</f>
        <v>143942</v>
      </c>
      <c r="H13" s="6">
        <f t="shared" si="3"/>
        <v>234846</v>
      </c>
      <c r="I13" s="6">
        <f t="shared" si="4"/>
        <v>219100</v>
      </c>
      <c r="J13" s="6">
        <f t="shared" si="5"/>
        <v>166061</v>
      </c>
      <c r="K13" s="6">
        <f t="shared" si="6"/>
        <v>385161</v>
      </c>
      <c r="L13" s="12">
        <f t="shared" si="7"/>
        <v>29.32349260009548</v>
      </c>
      <c r="M13" s="12">
        <f t="shared" si="8"/>
        <v>46.43245387947859</v>
      </c>
      <c r="N13" s="12">
        <f t="shared" si="9"/>
        <v>37.8779594423934</v>
      </c>
      <c r="P13" s="1" t="b">
        <f>+C13='[1]NCA RELEASES (2)'!C52</f>
        <v>1</v>
      </c>
      <c r="Q13" s="1" t="b">
        <f>+D13='[1]NCA RELEASES (2)'!D52</f>
        <v>1</v>
      </c>
      <c r="R13" s="1" t="b">
        <f>+E13='[1]NCA RELEASES (2)'!D9</f>
        <v>1</v>
      </c>
      <c r="S13" s="1" t="b">
        <f>+F13='[1]all(net trust &amp;WF) (2)'!C52</f>
        <v>1</v>
      </c>
      <c r="T13" s="1" t="b">
        <f>+G13='[1]all(net trust &amp;WF) (2)'!D52</f>
        <v>1</v>
      </c>
      <c r="U13" s="1" t="b">
        <f>+H13='[1]all(net trust &amp;WF) (2)'!D9</f>
        <v>1</v>
      </c>
    </row>
    <row r="14" spans="2:21" ht="12.75">
      <c r="B14" s="14" t="s">
        <v>11</v>
      </c>
      <c r="C14" s="6">
        <f>+'[1]NCA RELEASES (2)'!C53</f>
        <v>14852</v>
      </c>
      <c r="D14" s="6">
        <f>+'[1]NCA RELEASES (2)'!D53</f>
        <v>15012</v>
      </c>
      <c r="E14" s="6">
        <f t="shared" si="2"/>
        <v>29864</v>
      </c>
      <c r="F14" s="6">
        <f>+'[1]all(net trust &amp;WF) (2)'!C53</f>
        <v>13542</v>
      </c>
      <c r="G14" s="6">
        <f>+'[1]all(net trust &amp;WF) (2)'!D53</f>
        <v>15645</v>
      </c>
      <c r="H14" s="6">
        <f t="shared" si="3"/>
        <v>29187</v>
      </c>
      <c r="I14" s="6">
        <f t="shared" si="4"/>
        <v>1310</v>
      </c>
      <c r="J14" s="6">
        <f t="shared" si="5"/>
        <v>-633</v>
      </c>
      <c r="K14" s="6">
        <f t="shared" si="6"/>
        <v>677</v>
      </c>
      <c r="L14" s="12">
        <f t="shared" si="7"/>
        <v>91.17963910584433</v>
      </c>
      <c r="M14" s="12">
        <f t="shared" si="8"/>
        <v>104.2166266986411</v>
      </c>
      <c r="N14" s="12">
        <f t="shared" si="9"/>
        <v>97.73305652290382</v>
      </c>
      <c r="P14" s="1" t="b">
        <f>+C14='[1]NCA RELEASES (2)'!C53</f>
        <v>1</v>
      </c>
      <c r="Q14" s="1" t="b">
        <f>+D14='[1]NCA RELEASES (2)'!D53</f>
        <v>1</v>
      </c>
      <c r="R14" s="1" t="b">
        <f>+E14='[1]NCA RELEASES (2)'!D10</f>
        <v>1</v>
      </c>
      <c r="S14" s="1" t="b">
        <f>+F14='[1]all(net trust &amp;WF) (2)'!C53</f>
        <v>1</v>
      </c>
      <c r="T14" s="1" t="b">
        <f>+G14='[1]all(net trust &amp;WF) (2)'!D53</f>
        <v>1</v>
      </c>
      <c r="U14" s="1" t="b">
        <f>+H14='[1]all(net trust &amp;WF) (2)'!D10</f>
        <v>1</v>
      </c>
    </row>
    <row r="15" spans="2:21" ht="12.75">
      <c r="B15" s="14" t="s">
        <v>12</v>
      </c>
      <c r="C15" s="6">
        <f>+'[1]NCA RELEASES (2)'!C54</f>
        <v>947734</v>
      </c>
      <c r="D15" s="6">
        <f>+'[1]NCA RELEASES (2)'!D54</f>
        <v>1057080</v>
      </c>
      <c r="E15" s="6">
        <f t="shared" si="2"/>
        <v>2004814</v>
      </c>
      <c r="F15" s="6">
        <f>+'[1]all(net trust &amp;WF) (2)'!C54</f>
        <v>326512</v>
      </c>
      <c r="G15" s="6">
        <f>+'[1]all(net trust &amp;WF) (2)'!D54</f>
        <v>831314</v>
      </c>
      <c r="H15" s="6">
        <f t="shared" si="3"/>
        <v>1157826</v>
      </c>
      <c r="I15" s="6">
        <f t="shared" si="4"/>
        <v>621222</v>
      </c>
      <c r="J15" s="6">
        <f t="shared" si="5"/>
        <v>225766</v>
      </c>
      <c r="K15" s="6">
        <f t="shared" si="6"/>
        <v>846988</v>
      </c>
      <c r="L15" s="12">
        <f t="shared" si="7"/>
        <v>34.45186096520754</v>
      </c>
      <c r="M15" s="12">
        <f t="shared" si="8"/>
        <v>78.6424868505695</v>
      </c>
      <c r="N15" s="12">
        <f t="shared" si="9"/>
        <v>57.75229023739858</v>
      </c>
      <c r="P15" s="1" t="b">
        <f>+C15='[1]NCA RELEASES (2)'!C54</f>
        <v>1</v>
      </c>
      <c r="Q15" s="1" t="b">
        <f>+D15='[1]NCA RELEASES (2)'!D54</f>
        <v>1</v>
      </c>
      <c r="R15" s="1" t="b">
        <f>+E15='[1]NCA RELEASES (2)'!D11</f>
        <v>1</v>
      </c>
      <c r="S15" s="1" t="b">
        <f>+F15='[1]all(net trust &amp;WF) (2)'!C54</f>
        <v>1</v>
      </c>
      <c r="T15" s="1" t="b">
        <f>+G15='[1]all(net trust &amp;WF) (2)'!D54</f>
        <v>1</v>
      </c>
      <c r="U15" s="1" t="b">
        <f>+H15='[1]all(net trust &amp;WF) (2)'!D11</f>
        <v>1</v>
      </c>
    </row>
    <row r="16" spans="2:21" ht="12.75">
      <c r="B16" s="14" t="s">
        <v>13</v>
      </c>
      <c r="C16" s="6">
        <f>+'[1]NCA RELEASES (2)'!C55</f>
        <v>1778661</v>
      </c>
      <c r="D16" s="6">
        <f>+'[1]NCA RELEASES (2)'!D55</f>
        <v>8893859</v>
      </c>
      <c r="E16" s="6">
        <f t="shared" si="2"/>
        <v>10672520</v>
      </c>
      <c r="F16" s="6">
        <f>+'[1]all(net trust &amp;WF) (2)'!C55</f>
        <v>804444</v>
      </c>
      <c r="G16" s="6">
        <f>+'[1]all(net trust &amp;WF) (2)'!D55</f>
        <v>6790045</v>
      </c>
      <c r="H16" s="6">
        <f t="shared" si="3"/>
        <v>7594489</v>
      </c>
      <c r="I16" s="6">
        <f t="shared" si="4"/>
        <v>974217</v>
      </c>
      <c r="J16" s="6">
        <f t="shared" si="5"/>
        <v>2103814</v>
      </c>
      <c r="K16" s="6">
        <f t="shared" si="6"/>
        <v>3078031</v>
      </c>
      <c r="L16" s="12">
        <f t="shared" si="7"/>
        <v>45.22750540996851</v>
      </c>
      <c r="M16" s="12">
        <f t="shared" si="8"/>
        <v>76.34531871935457</v>
      </c>
      <c r="N16" s="12">
        <f t="shared" si="9"/>
        <v>71.15928571696281</v>
      </c>
      <c r="P16" s="1" t="b">
        <f>+C16='[1]NCA RELEASES (2)'!C55</f>
        <v>1</v>
      </c>
      <c r="Q16" s="1" t="b">
        <f>+D16='[1]NCA RELEASES (2)'!D55</f>
        <v>1</v>
      </c>
      <c r="R16" s="1" t="b">
        <f>+E16='[1]NCA RELEASES (2)'!D12</f>
        <v>1</v>
      </c>
      <c r="S16" s="1" t="b">
        <f>+F16='[1]all(net trust &amp;WF) (2)'!C55</f>
        <v>1</v>
      </c>
      <c r="T16" s="1" t="b">
        <f>+G16='[1]all(net trust &amp;WF) (2)'!D55</f>
        <v>1</v>
      </c>
      <c r="U16" s="1" t="b">
        <f>+H16='[1]all(net trust &amp;WF) (2)'!D12</f>
        <v>1</v>
      </c>
    </row>
    <row r="17" spans="2:21" ht="14.25">
      <c r="B17" s="14" t="s">
        <v>61</v>
      </c>
      <c r="C17" s="6">
        <f>+'[1]NCA RELEASES (2)'!C56</f>
        <v>2989752</v>
      </c>
      <c r="D17" s="6">
        <f>+'[1]NCA RELEASES (2)'!D56</f>
        <v>77469</v>
      </c>
      <c r="E17" s="6">
        <f t="shared" si="2"/>
        <v>3067221</v>
      </c>
      <c r="F17" s="6">
        <f>+'[1]all(net trust &amp;WF) (2)'!C56</f>
        <v>2972631</v>
      </c>
      <c r="G17" s="6">
        <f>+'[1]all(net trust &amp;WF) (2)'!D56</f>
        <v>75201</v>
      </c>
      <c r="H17" s="6">
        <f t="shared" si="3"/>
        <v>3047832</v>
      </c>
      <c r="I17" s="6">
        <f t="shared" si="4"/>
        <v>17121</v>
      </c>
      <c r="J17" s="6">
        <f t="shared" si="5"/>
        <v>2268</v>
      </c>
      <c r="K17" s="6">
        <f t="shared" si="6"/>
        <v>19389</v>
      </c>
      <c r="L17" s="12">
        <f t="shared" si="7"/>
        <v>99.42734380644282</v>
      </c>
      <c r="M17" s="12">
        <f t="shared" si="8"/>
        <v>97.07237733803198</v>
      </c>
      <c r="N17" s="12">
        <f t="shared" si="9"/>
        <v>99.36786426540507</v>
      </c>
      <c r="P17" s="1" t="b">
        <f>+C17='[1]NCA RELEASES (2)'!C56</f>
        <v>1</v>
      </c>
      <c r="Q17" s="1" t="b">
        <f>+D17='[1]NCA RELEASES (2)'!D56</f>
        <v>1</v>
      </c>
      <c r="R17" s="1" t="b">
        <f>+E17='[1]NCA RELEASES (2)'!D13</f>
        <v>1</v>
      </c>
      <c r="S17" s="1" t="b">
        <f>+F17='[1]all(net trust &amp;WF) (2)'!C56</f>
        <v>1</v>
      </c>
      <c r="T17" s="1" t="b">
        <f>+G17='[1]all(net trust &amp;WF) (2)'!D56</f>
        <v>1</v>
      </c>
      <c r="U17" s="1" t="b">
        <f>+H17='[1]all(net trust &amp;WF) (2)'!D13</f>
        <v>1</v>
      </c>
    </row>
    <row r="18" spans="2:21" ht="12.75">
      <c r="B18" s="14" t="s">
        <v>347</v>
      </c>
      <c r="C18" s="6">
        <f>+'[1]NCA RELEASES (2)'!C57</f>
        <v>18130852</v>
      </c>
      <c r="D18" s="6">
        <f>+'[1]NCA RELEASES (2)'!D57</f>
        <v>19003322</v>
      </c>
      <c r="E18" s="6">
        <f t="shared" si="2"/>
        <v>37134174</v>
      </c>
      <c r="F18" s="6">
        <f>+'[1]all(net trust &amp;WF) (2)'!C57</f>
        <v>15433981</v>
      </c>
      <c r="G18" s="6">
        <f>+'[1]all(net trust &amp;WF) (2)'!D57</f>
        <v>17321516</v>
      </c>
      <c r="H18" s="6">
        <f t="shared" si="3"/>
        <v>32755497</v>
      </c>
      <c r="I18" s="6">
        <f t="shared" si="4"/>
        <v>2696871</v>
      </c>
      <c r="J18" s="6">
        <f t="shared" si="5"/>
        <v>1681806</v>
      </c>
      <c r="K18" s="6">
        <f t="shared" si="6"/>
        <v>4378677</v>
      </c>
      <c r="L18" s="12">
        <f t="shared" si="7"/>
        <v>85.12551423396981</v>
      </c>
      <c r="M18" s="12">
        <f t="shared" si="8"/>
        <v>91.14993683735928</v>
      </c>
      <c r="N18" s="12">
        <f t="shared" si="9"/>
        <v>88.20849764963131</v>
      </c>
      <c r="P18" s="1" t="b">
        <f>+C18='[1]NCA RELEASES (2)'!C57</f>
        <v>1</v>
      </c>
      <c r="Q18" s="1" t="b">
        <f>+D18='[1]NCA RELEASES (2)'!D57</f>
        <v>1</v>
      </c>
      <c r="R18" s="1" t="b">
        <f>+E18='[1]NCA RELEASES (2)'!D14</f>
        <v>1</v>
      </c>
      <c r="S18" s="1" t="b">
        <f>+F18='[1]all(net trust &amp;WF) (2)'!C57</f>
        <v>1</v>
      </c>
      <c r="T18" s="1" t="b">
        <f>+G18='[1]all(net trust &amp;WF) (2)'!D57</f>
        <v>1</v>
      </c>
      <c r="U18" s="1" t="b">
        <f>+H18='[1]all(net trust &amp;WF) (2)'!D14</f>
        <v>1</v>
      </c>
    </row>
    <row r="19" spans="2:21" ht="12.75">
      <c r="B19" s="14" t="s">
        <v>14</v>
      </c>
      <c r="C19" s="6">
        <f>+'[1]NCA RELEASES (2)'!C58</f>
        <v>2287654</v>
      </c>
      <c r="D19" s="6">
        <f>+'[1]NCA RELEASES (2)'!D58</f>
        <v>2441432</v>
      </c>
      <c r="E19" s="6">
        <f t="shared" si="2"/>
        <v>4729086</v>
      </c>
      <c r="F19" s="6">
        <f>+'[1]all(net trust &amp;WF) (2)'!C58</f>
        <v>2020629</v>
      </c>
      <c r="G19" s="6">
        <f>+'[1]all(net trust &amp;WF) (2)'!D58</f>
        <v>2318332</v>
      </c>
      <c r="H19" s="6">
        <f t="shared" si="3"/>
        <v>4338961</v>
      </c>
      <c r="I19" s="6">
        <f t="shared" si="4"/>
        <v>267025</v>
      </c>
      <c r="J19" s="6">
        <f t="shared" si="5"/>
        <v>123100</v>
      </c>
      <c r="K19" s="6">
        <f t="shared" si="6"/>
        <v>390125</v>
      </c>
      <c r="L19" s="12">
        <f t="shared" si="7"/>
        <v>88.32756177289049</v>
      </c>
      <c r="M19" s="12">
        <f t="shared" si="8"/>
        <v>94.9578771802778</v>
      </c>
      <c r="N19" s="12">
        <f t="shared" si="9"/>
        <v>91.75052007935571</v>
      </c>
      <c r="P19" s="1" t="b">
        <f>+C19='[1]NCA RELEASES (2)'!C58</f>
        <v>1</v>
      </c>
      <c r="Q19" s="1" t="b">
        <f>+D19='[1]NCA RELEASES (2)'!D58</f>
        <v>1</v>
      </c>
      <c r="R19" s="1" t="b">
        <f>+E19='[1]NCA RELEASES (2)'!D15</f>
        <v>1</v>
      </c>
      <c r="S19" s="1" t="b">
        <f>+F19='[1]all(net trust &amp;WF) (2)'!C58</f>
        <v>1</v>
      </c>
      <c r="T19" s="1" t="b">
        <f>+G19='[1]all(net trust &amp;WF) (2)'!D58</f>
        <v>1</v>
      </c>
      <c r="U19" s="1" t="b">
        <f>+H19='[1]all(net trust &amp;WF) (2)'!D15</f>
        <v>1</v>
      </c>
    </row>
    <row r="20" spans="2:21" ht="12.75">
      <c r="B20" s="14" t="s">
        <v>15</v>
      </c>
      <c r="C20" s="6">
        <f>+'[1]NCA RELEASES (2)'!C59</f>
        <v>75973</v>
      </c>
      <c r="D20" s="6">
        <f>+'[1]NCA RELEASES (2)'!D59</f>
        <v>64849</v>
      </c>
      <c r="E20" s="6">
        <f t="shared" si="2"/>
        <v>140822</v>
      </c>
      <c r="F20" s="6">
        <f>+'[1]all(net trust &amp;WF) (2)'!C59</f>
        <v>61799</v>
      </c>
      <c r="G20" s="6">
        <f>+'[1]all(net trust &amp;WF) (2)'!D59</f>
        <v>59015</v>
      </c>
      <c r="H20" s="6">
        <f t="shared" si="3"/>
        <v>120814</v>
      </c>
      <c r="I20" s="6">
        <f t="shared" si="4"/>
        <v>14174</v>
      </c>
      <c r="J20" s="6">
        <f t="shared" si="5"/>
        <v>5834</v>
      </c>
      <c r="K20" s="6">
        <f t="shared" si="6"/>
        <v>20008</v>
      </c>
      <c r="L20" s="12">
        <f t="shared" si="7"/>
        <v>81.34337198741657</v>
      </c>
      <c r="M20" s="12">
        <f t="shared" si="8"/>
        <v>91.00371632561797</v>
      </c>
      <c r="N20" s="12">
        <f t="shared" si="9"/>
        <v>85.79199272840891</v>
      </c>
      <c r="P20" s="1" t="b">
        <f>+C20='[1]NCA RELEASES (2)'!C59</f>
        <v>1</v>
      </c>
      <c r="Q20" s="1" t="b">
        <f>+D20='[1]NCA RELEASES (2)'!D59</f>
        <v>1</v>
      </c>
      <c r="R20" s="1" t="b">
        <f>+E20='[1]NCA RELEASES (2)'!D16</f>
        <v>1</v>
      </c>
      <c r="S20" s="1" t="b">
        <f>+F20='[1]all(net trust &amp;WF) (2)'!C59</f>
        <v>1</v>
      </c>
      <c r="T20" s="1" t="b">
        <f>+G20='[1]all(net trust &amp;WF) (2)'!D59</f>
        <v>1</v>
      </c>
      <c r="U20" s="1" t="b">
        <f>+H20='[1]all(net trust &amp;WF) (2)'!D16</f>
        <v>1</v>
      </c>
    </row>
    <row r="21" spans="2:21" ht="12.75">
      <c r="B21" s="14" t="s">
        <v>16</v>
      </c>
      <c r="C21" s="6">
        <f>+'[1]NCA RELEASES (2)'!C60</f>
        <v>2365486</v>
      </c>
      <c r="D21" s="6">
        <f>+'[1]NCA RELEASES (2)'!D60</f>
        <v>1053413</v>
      </c>
      <c r="E21" s="6">
        <f t="shared" si="2"/>
        <v>3418899</v>
      </c>
      <c r="F21" s="6">
        <f>+'[1]all(net trust &amp;WF) (2)'!C60</f>
        <v>538402</v>
      </c>
      <c r="G21" s="6">
        <f>+'[1]all(net trust &amp;WF) (2)'!D60</f>
        <v>1046284</v>
      </c>
      <c r="H21" s="6">
        <f t="shared" si="3"/>
        <v>1584686</v>
      </c>
      <c r="I21" s="6">
        <f t="shared" si="4"/>
        <v>1827084</v>
      </c>
      <c r="J21" s="6">
        <f t="shared" si="5"/>
        <v>7129</v>
      </c>
      <c r="K21" s="6">
        <f t="shared" si="6"/>
        <v>1834213</v>
      </c>
      <c r="L21" s="12">
        <f t="shared" si="7"/>
        <v>22.760735003293192</v>
      </c>
      <c r="M21" s="12">
        <f t="shared" si="8"/>
        <v>99.32324738730203</v>
      </c>
      <c r="N21" s="12">
        <f t="shared" si="9"/>
        <v>46.350769648357556</v>
      </c>
      <c r="P21" s="1" t="b">
        <f>+C21='[1]NCA RELEASES (2)'!C60</f>
        <v>1</v>
      </c>
      <c r="Q21" s="1" t="b">
        <f>+D21='[1]NCA RELEASES (2)'!D60</f>
        <v>1</v>
      </c>
      <c r="R21" s="1" t="b">
        <f>+E21='[1]NCA RELEASES (2)'!D17</f>
        <v>1</v>
      </c>
      <c r="S21" s="1" t="b">
        <f>+F21='[1]all(net trust &amp;WF) (2)'!C60</f>
        <v>1</v>
      </c>
      <c r="T21" s="1" t="b">
        <f>+G21='[1]all(net trust &amp;WF) (2)'!D60</f>
        <v>1</v>
      </c>
      <c r="U21" s="1" t="b">
        <f>+H21='[1]all(net trust &amp;WF) (2)'!D17</f>
        <v>1</v>
      </c>
    </row>
    <row r="22" spans="2:21" ht="12.75">
      <c r="B22" s="14" t="s">
        <v>17</v>
      </c>
      <c r="C22" s="6">
        <f>+'[1]NCA RELEASES (2)'!C61</f>
        <v>856518</v>
      </c>
      <c r="D22" s="6">
        <f>+'[1]NCA RELEASES (2)'!D61</f>
        <v>943142</v>
      </c>
      <c r="E22" s="6">
        <f t="shared" si="2"/>
        <v>1799660</v>
      </c>
      <c r="F22" s="6">
        <f>+'[1]all(net trust &amp;WF) (2)'!C61</f>
        <v>475598</v>
      </c>
      <c r="G22" s="6">
        <f>+'[1]all(net trust &amp;WF) (2)'!D61</f>
        <v>798819</v>
      </c>
      <c r="H22" s="6">
        <f t="shared" si="3"/>
        <v>1274417</v>
      </c>
      <c r="I22" s="6">
        <f t="shared" si="4"/>
        <v>380920</v>
      </c>
      <c r="J22" s="6">
        <f t="shared" si="5"/>
        <v>144323</v>
      </c>
      <c r="K22" s="6">
        <f t="shared" si="6"/>
        <v>525243</v>
      </c>
      <c r="L22" s="12">
        <f t="shared" si="7"/>
        <v>55.52691245251121</v>
      </c>
      <c r="M22" s="12">
        <f t="shared" si="8"/>
        <v>84.69763831957437</v>
      </c>
      <c r="N22" s="12">
        <f t="shared" si="9"/>
        <v>70.81432048275785</v>
      </c>
      <c r="P22" s="1" t="b">
        <f>+C22='[1]NCA RELEASES (2)'!C61</f>
        <v>1</v>
      </c>
      <c r="Q22" s="1" t="b">
        <f>+D22='[1]NCA RELEASES (2)'!D61</f>
        <v>1</v>
      </c>
      <c r="R22" s="1" t="b">
        <f>+E22='[1]NCA RELEASES (2)'!D18</f>
        <v>1</v>
      </c>
      <c r="S22" s="1" t="b">
        <f>+F22='[1]all(net trust &amp;WF) (2)'!C61</f>
        <v>1</v>
      </c>
      <c r="T22" s="1" t="b">
        <f>+G22='[1]all(net trust &amp;WF) (2)'!D61</f>
        <v>1</v>
      </c>
      <c r="U22" s="1" t="b">
        <f>+H22='[1]all(net trust &amp;WF) (2)'!D18</f>
        <v>1</v>
      </c>
    </row>
    <row r="23" spans="2:21" ht="12.75">
      <c r="B23" s="14" t="s">
        <v>18</v>
      </c>
      <c r="C23" s="6">
        <f>+'[1]NCA RELEASES (2)'!C62</f>
        <v>1268194</v>
      </c>
      <c r="D23" s="6">
        <f>+'[1]NCA RELEASES (2)'!D62</f>
        <v>861739</v>
      </c>
      <c r="E23" s="6">
        <f t="shared" si="2"/>
        <v>2129933</v>
      </c>
      <c r="F23" s="6">
        <f>+'[1]all(net trust &amp;WF) (2)'!C62</f>
        <v>794216</v>
      </c>
      <c r="G23" s="6">
        <f>+'[1]all(net trust &amp;WF) (2)'!D62</f>
        <v>509885</v>
      </c>
      <c r="H23" s="6">
        <f t="shared" si="3"/>
        <v>1304101</v>
      </c>
      <c r="I23" s="6">
        <f t="shared" si="4"/>
        <v>473978</v>
      </c>
      <c r="J23" s="6">
        <f t="shared" si="5"/>
        <v>351854</v>
      </c>
      <c r="K23" s="6">
        <f t="shared" si="6"/>
        <v>825832</v>
      </c>
      <c r="L23" s="12">
        <f t="shared" si="7"/>
        <v>62.6257496881392</v>
      </c>
      <c r="M23" s="12">
        <f t="shared" si="8"/>
        <v>59.16930764419389</v>
      </c>
      <c r="N23" s="12">
        <f t="shared" si="9"/>
        <v>61.2273249909739</v>
      </c>
      <c r="P23" s="1" t="b">
        <f>+C23='[1]NCA RELEASES (2)'!C62</f>
        <v>1</v>
      </c>
      <c r="Q23" s="1" t="b">
        <f>+D23='[1]NCA RELEASES (2)'!D62</f>
        <v>1</v>
      </c>
      <c r="R23" s="1" t="b">
        <f>+E23='[1]NCA RELEASES (2)'!D19</f>
        <v>1</v>
      </c>
      <c r="S23" s="1" t="b">
        <f>+F23='[1]all(net trust &amp;WF) (2)'!C62</f>
        <v>1</v>
      </c>
      <c r="T23" s="1" t="b">
        <f>+G23='[1]all(net trust &amp;WF) (2)'!D62</f>
        <v>1</v>
      </c>
      <c r="U23" s="1" t="b">
        <f>+H23='[1]all(net trust &amp;WF) (2)'!D19</f>
        <v>1</v>
      </c>
    </row>
    <row r="24" spans="2:21" ht="12.75">
      <c r="B24" s="14" t="s">
        <v>19</v>
      </c>
      <c r="C24" s="6">
        <f>+'[1]NCA RELEASES (2)'!C63</f>
        <v>2427729</v>
      </c>
      <c r="D24" s="6">
        <f>+'[1]NCA RELEASES (2)'!D63</f>
        <v>2686068</v>
      </c>
      <c r="E24" s="6">
        <f t="shared" si="2"/>
        <v>5113797</v>
      </c>
      <c r="F24" s="6">
        <f>+'[1]all(net trust &amp;WF) (2)'!C63</f>
        <v>1630538</v>
      </c>
      <c r="G24" s="6">
        <f>+'[1]all(net trust &amp;WF) (2)'!D63</f>
        <v>2114927</v>
      </c>
      <c r="H24" s="6">
        <f t="shared" si="3"/>
        <v>3745465</v>
      </c>
      <c r="I24" s="6">
        <f t="shared" si="4"/>
        <v>797191</v>
      </c>
      <c r="J24" s="6">
        <f t="shared" si="5"/>
        <v>571141</v>
      </c>
      <c r="K24" s="6">
        <f t="shared" si="6"/>
        <v>1368332</v>
      </c>
      <c r="L24" s="12">
        <f t="shared" si="7"/>
        <v>67.16309769335868</v>
      </c>
      <c r="M24" s="12">
        <f t="shared" si="8"/>
        <v>78.73691209604522</v>
      </c>
      <c r="N24" s="12">
        <f t="shared" si="9"/>
        <v>73.24234810259382</v>
      </c>
      <c r="P24" s="1" t="b">
        <f>+C24='[1]NCA RELEASES (2)'!C63</f>
        <v>1</v>
      </c>
      <c r="Q24" s="1" t="b">
        <f>+D24='[1]NCA RELEASES (2)'!D63</f>
        <v>1</v>
      </c>
      <c r="R24" s="1" t="b">
        <f>+E24='[1]NCA RELEASES (2)'!D20</f>
        <v>1</v>
      </c>
      <c r="S24" s="1" t="b">
        <f>+F24='[1]all(net trust &amp;WF) (2)'!C63</f>
        <v>1</v>
      </c>
      <c r="T24" s="1" t="b">
        <f>+G24='[1]all(net trust &amp;WF) (2)'!D63</f>
        <v>1</v>
      </c>
      <c r="U24" s="1" t="b">
        <f>+H24='[1]all(net trust &amp;WF) (2)'!D20</f>
        <v>1</v>
      </c>
    </row>
    <row r="25" spans="2:21" ht="12.75">
      <c r="B25" s="14" t="s">
        <v>20</v>
      </c>
      <c r="C25" s="6">
        <f>+'[1]NCA RELEASES (2)'!C64</f>
        <v>8935140</v>
      </c>
      <c r="D25" s="6">
        <f>+'[1]NCA RELEASES (2)'!D64</f>
        <v>10479343</v>
      </c>
      <c r="E25" s="6">
        <f t="shared" si="2"/>
        <v>19414483</v>
      </c>
      <c r="F25" s="6">
        <f>+'[1]all(net trust &amp;WF) (2)'!C64</f>
        <v>7485542</v>
      </c>
      <c r="G25" s="6">
        <f>+'[1]all(net trust &amp;WF) (2)'!D64</f>
        <v>8634803</v>
      </c>
      <c r="H25" s="6">
        <f t="shared" si="3"/>
        <v>16120345</v>
      </c>
      <c r="I25" s="6">
        <f t="shared" si="4"/>
        <v>1449598</v>
      </c>
      <c r="J25" s="6">
        <f t="shared" si="5"/>
        <v>1844540</v>
      </c>
      <c r="K25" s="6">
        <f t="shared" si="6"/>
        <v>3294138</v>
      </c>
      <c r="L25" s="12">
        <f t="shared" si="7"/>
        <v>83.77643775027587</v>
      </c>
      <c r="M25" s="12">
        <f t="shared" si="8"/>
        <v>82.39832401706863</v>
      </c>
      <c r="N25" s="12">
        <f t="shared" si="9"/>
        <v>83.03257418701287</v>
      </c>
      <c r="P25" s="1" t="b">
        <f>+C25='[1]NCA RELEASES (2)'!C64</f>
        <v>1</v>
      </c>
      <c r="Q25" s="1" t="b">
        <f>+D25='[1]NCA RELEASES (2)'!D64</f>
        <v>1</v>
      </c>
      <c r="R25" s="1" t="b">
        <f>+E25='[1]NCA RELEASES (2)'!D21</f>
        <v>1</v>
      </c>
      <c r="S25" s="1" t="b">
        <f>+F25='[1]all(net trust &amp;WF) (2)'!C64</f>
        <v>1</v>
      </c>
      <c r="T25" s="1" t="b">
        <f>+G25='[1]all(net trust &amp;WF) (2)'!D64</f>
        <v>1</v>
      </c>
      <c r="U25" s="1" t="b">
        <f>+H25='[1]all(net trust &amp;WF) (2)'!D21</f>
        <v>1</v>
      </c>
    </row>
    <row r="26" spans="2:21" ht="12.75">
      <c r="B26" s="14" t="s">
        <v>21</v>
      </c>
      <c r="C26" s="6">
        <f>+'[1]NCA RELEASES (2)'!C65</f>
        <v>856881</v>
      </c>
      <c r="D26" s="6">
        <f>+'[1]NCA RELEASES (2)'!D65</f>
        <v>991658</v>
      </c>
      <c r="E26" s="6">
        <f t="shared" si="2"/>
        <v>1848539</v>
      </c>
      <c r="F26" s="6">
        <f>+'[1]all(net trust &amp;WF) (2)'!C65</f>
        <v>624210</v>
      </c>
      <c r="G26" s="6">
        <f>+'[1]all(net trust &amp;WF) (2)'!D65</f>
        <v>879982</v>
      </c>
      <c r="H26" s="6">
        <f t="shared" si="3"/>
        <v>1504192</v>
      </c>
      <c r="I26" s="6">
        <f t="shared" si="4"/>
        <v>232671</v>
      </c>
      <c r="J26" s="6">
        <f t="shared" si="5"/>
        <v>111676</v>
      </c>
      <c r="K26" s="6">
        <f t="shared" si="6"/>
        <v>344347</v>
      </c>
      <c r="L26" s="12">
        <f t="shared" si="7"/>
        <v>72.84675468355583</v>
      </c>
      <c r="M26" s="12">
        <f t="shared" si="8"/>
        <v>88.73845620163404</v>
      </c>
      <c r="N26" s="12">
        <f t="shared" si="9"/>
        <v>81.37193751389611</v>
      </c>
      <c r="P26" s="1" t="b">
        <f>+C26='[1]NCA RELEASES (2)'!C65</f>
        <v>1</v>
      </c>
      <c r="Q26" s="1" t="b">
        <f>+D26='[1]NCA RELEASES (2)'!D65</f>
        <v>1</v>
      </c>
      <c r="R26" s="1" t="b">
        <f>+E26='[1]NCA RELEASES (2)'!D22</f>
        <v>1</v>
      </c>
      <c r="S26" s="1" t="b">
        <f>+F26='[1]all(net trust &amp;WF) (2)'!C65</f>
        <v>1</v>
      </c>
      <c r="T26" s="1" t="b">
        <f>+G26='[1]all(net trust &amp;WF) (2)'!D65</f>
        <v>1</v>
      </c>
      <c r="U26" s="1" t="b">
        <f>+H26='[1]all(net trust &amp;WF) (2)'!D22</f>
        <v>1</v>
      </c>
    </row>
    <row r="27" spans="2:21" ht="12.75">
      <c r="B27" s="2" t="s">
        <v>22</v>
      </c>
      <c r="C27" s="6">
        <f>+'[1]NCA RELEASES (2)'!C66</f>
        <v>625666</v>
      </c>
      <c r="D27" s="6">
        <f>+'[1]NCA RELEASES (2)'!D66</f>
        <v>668069</v>
      </c>
      <c r="E27" s="6">
        <f t="shared" si="2"/>
        <v>1293735</v>
      </c>
      <c r="F27" s="6">
        <f>+'[1]all(net trust &amp;WF) (2)'!C66</f>
        <v>373911</v>
      </c>
      <c r="G27" s="6">
        <f>+'[1]all(net trust &amp;WF) (2)'!D66</f>
        <v>547628</v>
      </c>
      <c r="H27" s="6">
        <f t="shared" si="3"/>
        <v>921539</v>
      </c>
      <c r="I27" s="6">
        <f t="shared" si="4"/>
        <v>251755</v>
      </c>
      <c r="J27" s="6">
        <f t="shared" si="5"/>
        <v>120441</v>
      </c>
      <c r="K27" s="6">
        <f t="shared" si="6"/>
        <v>372196</v>
      </c>
      <c r="L27" s="12">
        <f t="shared" si="7"/>
        <v>59.76207753018383</v>
      </c>
      <c r="M27" s="12">
        <f t="shared" si="8"/>
        <v>81.97177237680539</v>
      </c>
      <c r="N27" s="12">
        <f t="shared" si="9"/>
        <v>71.23089349828211</v>
      </c>
      <c r="P27" s="1" t="b">
        <f>+C27='[1]NCA RELEASES (2)'!C66</f>
        <v>1</v>
      </c>
      <c r="Q27" s="1" t="b">
        <f>+D27='[1]NCA RELEASES (2)'!D66</f>
        <v>1</v>
      </c>
      <c r="R27" s="1" t="b">
        <f>+E27='[1]NCA RELEASES (2)'!D23</f>
        <v>1</v>
      </c>
      <c r="S27" s="1" t="b">
        <f>+F27='[1]all(net trust &amp;WF) (2)'!C66</f>
        <v>1</v>
      </c>
      <c r="T27" s="1" t="b">
        <f>+G27='[1]all(net trust &amp;WF) (2)'!D66</f>
        <v>1</v>
      </c>
      <c r="U27" s="1" t="b">
        <f>+H27='[1]all(net trust &amp;WF) (2)'!D23</f>
        <v>1</v>
      </c>
    </row>
    <row r="28" spans="2:21" ht="12.75">
      <c r="B28" s="2" t="s">
        <v>23</v>
      </c>
      <c r="C28" s="6">
        <f>+'[1]NCA RELEASES (2)'!C67</f>
        <v>8606828</v>
      </c>
      <c r="D28" s="6">
        <f>+'[1]NCA RELEASES (2)'!D67</f>
        <v>11891420</v>
      </c>
      <c r="E28" s="6">
        <f t="shared" si="2"/>
        <v>20498248</v>
      </c>
      <c r="F28" s="6">
        <f>+'[1]all(net trust &amp;WF) (2)'!C67</f>
        <v>7354514</v>
      </c>
      <c r="G28" s="6">
        <f>+'[1]all(net trust &amp;WF) (2)'!D67</f>
        <v>11011971</v>
      </c>
      <c r="H28" s="6">
        <f t="shared" si="3"/>
        <v>18366485</v>
      </c>
      <c r="I28" s="6">
        <f t="shared" si="4"/>
        <v>1252314</v>
      </c>
      <c r="J28" s="6">
        <f t="shared" si="5"/>
        <v>879449</v>
      </c>
      <c r="K28" s="6">
        <f t="shared" si="6"/>
        <v>2131763</v>
      </c>
      <c r="L28" s="12">
        <f t="shared" si="7"/>
        <v>85.44976151492745</v>
      </c>
      <c r="M28" s="12">
        <f t="shared" si="8"/>
        <v>92.6043399358529</v>
      </c>
      <c r="N28" s="12">
        <f t="shared" si="9"/>
        <v>89.60026730089324</v>
      </c>
      <c r="P28" s="1" t="b">
        <f>+C28='[1]NCA RELEASES (2)'!C67</f>
        <v>1</v>
      </c>
      <c r="Q28" s="1" t="b">
        <f>+D28='[1]NCA RELEASES (2)'!D67</f>
        <v>1</v>
      </c>
      <c r="R28" s="1" t="b">
        <f>+E28='[1]NCA RELEASES (2)'!D24</f>
        <v>1</v>
      </c>
      <c r="S28" s="1" t="b">
        <f>+F28='[1]all(net trust &amp;WF) (2)'!C67</f>
        <v>1</v>
      </c>
      <c r="T28" s="1" t="b">
        <f>+G28='[1]all(net trust &amp;WF) (2)'!D67</f>
        <v>1</v>
      </c>
      <c r="U28" s="1" t="b">
        <f>+H28='[1]all(net trust &amp;WF) (2)'!D24</f>
        <v>1</v>
      </c>
    </row>
    <row r="29" spans="2:21" ht="12.75">
      <c r="B29" s="2" t="s">
        <v>24</v>
      </c>
      <c r="C29" s="6">
        <f>+'[1]NCA RELEASES (2)'!C68</f>
        <v>9132996</v>
      </c>
      <c r="D29" s="6">
        <f>+'[1]NCA RELEASES (2)'!D68</f>
        <v>17975292</v>
      </c>
      <c r="E29" s="6">
        <f t="shared" si="2"/>
        <v>27108288</v>
      </c>
      <c r="F29" s="6">
        <f>+'[1]all(net trust &amp;WF) (2)'!C68</f>
        <v>2891785</v>
      </c>
      <c r="G29" s="6">
        <f>+'[1]all(net trust &amp;WF) (2)'!D68</f>
        <v>10761300</v>
      </c>
      <c r="H29" s="6">
        <f t="shared" si="3"/>
        <v>13653085</v>
      </c>
      <c r="I29" s="6">
        <f t="shared" si="4"/>
        <v>6241211</v>
      </c>
      <c r="J29" s="6">
        <f t="shared" si="5"/>
        <v>7213992</v>
      </c>
      <c r="K29" s="6">
        <f t="shared" si="6"/>
        <v>13455203</v>
      </c>
      <c r="L29" s="12">
        <f t="shared" si="7"/>
        <v>31.66304901480303</v>
      </c>
      <c r="M29" s="12">
        <f t="shared" si="8"/>
        <v>59.86717767922769</v>
      </c>
      <c r="N29" s="12">
        <f t="shared" si="9"/>
        <v>50.36498431771125</v>
      </c>
      <c r="P29" s="1" t="b">
        <f>+C29='[1]NCA RELEASES (2)'!C68</f>
        <v>1</v>
      </c>
      <c r="Q29" s="1" t="b">
        <f>+D29='[1]NCA RELEASES (2)'!D68</f>
        <v>1</v>
      </c>
      <c r="R29" s="1" t="b">
        <f>+E29='[1]NCA RELEASES (2)'!D25</f>
        <v>1</v>
      </c>
      <c r="S29" s="1" t="b">
        <f>+F29='[1]all(net trust &amp;WF) (2)'!C68</f>
        <v>1</v>
      </c>
      <c r="T29" s="1" t="b">
        <f>+G29='[1]all(net trust &amp;WF) (2)'!D68</f>
        <v>1</v>
      </c>
      <c r="U29" s="1" t="b">
        <f>+H29='[1]all(net trust &amp;WF) (2)'!D25</f>
        <v>1</v>
      </c>
    </row>
    <row r="30" spans="2:21" ht="12.75">
      <c r="B30" s="2" t="s">
        <v>25</v>
      </c>
      <c r="C30" s="6">
        <f>+'[1]NCA RELEASES (2)'!C69</f>
        <v>1509945</v>
      </c>
      <c r="D30" s="6">
        <f>+'[1]NCA RELEASES (2)'!D69</f>
        <v>1115664</v>
      </c>
      <c r="E30" s="6">
        <f t="shared" si="2"/>
        <v>2625609</v>
      </c>
      <c r="F30" s="6">
        <f>+'[1]all(net trust &amp;WF) (2)'!C69</f>
        <v>630293</v>
      </c>
      <c r="G30" s="6">
        <f>+'[1]all(net trust &amp;WF) (2)'!D69</f>
        <v>910314</v>
      </c>
      <c r="H30" s="6">
        <f t="shared" si="3"/>
        <v>1540607</v>
      </c>
      <c r="I30" s="6">
        <f t="shared" si="4"/>
        <v>879652</v>
      </c>
      <c r="J30" s="6">
        <f t="shared" si="5"/>
        <v>205350</v>
      </c>
      <c r="K30" s="6">
        <f t="shared" si="6"/>
        <v>1085002</v>
      </c>
      <c r="L30" s="12">
        <f t="shared" si="7"/>
        <v>41.74277871048283</v>
      </c>
      <c r="M30" s="12">
        <f t="shared" si="8"/>
        <v>81.59392075033344</v>
      </c>
      <c r="N30" s="12">
        <f t="shared" si="9"/>
        <v>58.67617760298658</v>
      </c>
      <c r="P30" s="1" t="b">
        <f>+C30='[1]NCA RELEASES (2)'!C69</f>
        <v>1</v>
      </c>
      <c r="Q30" s="1" t="b">
        <f>+D30='[1]NCA RELEASES (2)'!D69</f>
        <v>1</v>
      </c>
      <c r="R30" s="1" t="b">
        <f>+E30='[1]NCA RELEASES (2)'!D26</f>
        <v>1</v>
      </c>
      <c r="S30" s="1" t="b">
        <f>+F30='[1]all(net trust &amp;WF) (2)'!C69</f>
        <v>1</v>
      </c>
      <c r="T30" s="1" t="b">
        <f>+G30='[1]all(net trust &amp;WF) (2)'!D69</f>
        <v>1</v>
      </c>
      <c r="U30" s="1" t="b">
        <f>+H30='[1]all(net trust &amp;WF) (2)'!D26</f>
        <v>1</v>
      </c>
    </row>
    <row r="31" spans="2:21" ht="12.75">
      <c r="B31" s="2" t="s">
        <v>26</v>
      </c>
      <c r="C31" s="6">
        <f>+'[1]NCA RELEASES (2)'!C70</f>
        <v>9104105</v>
      </c>
      <c r="D31" s="6">
        <f>+'[1]NCA RELEASES (2)'!D70</f>
        <v>1976676</v>
      </c>
      <c r="E31" s="6">
        <f t="shared" si="2"/>
        <v>11080781</v>
      </c>
      <c r="F31" s="6">
        <f>+'[1]all(net trust &amp;WF) (2)'!C70</f>
        <v>8193495</v>
      </c>
      <c r="G31" s="6">
        <f>+'[1]all(net trust &amp;WF) (2)'!D70</f>
        <v>1790403</v>
      </c>
      <c r="H31" s="6">
        <f t="shared" si="3"/>
        <v>9983898</v>
      </c>
      <c r="I31" s="6">
        <f t="shared" si="4"/>
        <v>910610</v>
      </c>
      <c r="J31" s="6">
        <f t="shared" si="5"/>
        <v>186273</v>
      </c>
      <c r="K31" s="6">
        <f t="shared" si="6"/>
        <v>1096883</v>
      </c>
      <c r="L31" s="12">
        <f t="shared" si="7"/>
        <v>89.99780868080937</v>
      </c>
      <c r="M31" s="12">
        <f t="shared" si="8"/>
        <v>90.57645259010582</v>
      </c>
      <c r="N31" s="12">
        <f t="shared" si="9"/>
        <v>90.10103168720688</v>
      </c>
      <c r="P31" s="1" t="b">
        <f>+C31='[1]NCA RELEASES (2)'!C70</f>
        <v>1</v>
      </c>
      <c r="Q31" s="1" t="b">
        <f>+D31='[1]NCA RELEASES (2)'!D70</f>
        <v>1</v>
      </c>
      <c r="R31" s="1" t="b">
        <f>+E31='[1]NCA RELEASES (2)'!D27</f>
        <v>1</v>
      </c>
      <c r="S31" s="1" t="b">
        <f>+F31='[1]all(net trust &amp;WF) (2)'!C70</f>
        <v>1</v>
      </c>
      <c r="T31" s="1" t="b">
        <f>+G31='[1]all(net trust &amp;WF) (2)'!D70</f>
        <v>1</v>
      </c>
      <c r="U31" s="1" t="b">
        <f>+H31='[1]all(net trust &amp;WF) (2)'!D27</f>
        <v>1</v>
      </c>
    </row>
    <row r="32" spans="2:21" ht="12.75">
      <c r="B32" s="2" t="s">
        <v>27</v>
      </c>
      <c r="C32" s="6">
        <f>+'[1]NCA RELEASES (2)'!C71</f>
        <v>192768</v>
      </c>
      <c r="D32" s="6">
        <f>+'[1]NCA RELEASES (2)'!D71</f>
        <v>157221</v>
      </c>
      <c r="E32" s="6">
        <f t="shared" si="2"/>
        <v>349989</v>
      </c>
      <c r="F32" s="6">
        <f>+'[1]all(net trust &amp;WF) (2)'!C71</f>
        <v>113630</v>
      </c>
      <c r="G32" s="6">
        <f>+'[1]all(net trust &amp;WF) (2)'!D71</f>
        <v>78583</v>
      </c>
      <c r="H32" s="6">
        <f t="shared" si="3"/>
        <v>192213</v>
      </c>
      <c r="I32" s="6">
        <f t="shared" si="4"/>
        <v>79138</v>
      </c>
      <c r="J32" s="6">
        <f t="shared" si="5"/>
        <v>78638</v>
      </c>
      <c r="K32" s="6">
        <f t="shared" si="6"/>
        <v>157776</v>
      </c>
      <c r="L32" s="12">
        <f t="shared" si="7"/>
        <v>58.94650564409031</v>
      </c>
      <c r="M32" s="12">
        <f t="shared" si="8"/>
        <v>49.98250869794747</v>
      </c>
      <c r="N32" s="12">
        <f t="shared" si="9"/>
        <v>54.91972604853296</v>
      </c>
      <c r="P32" s="1" t="b">
        <f>+C32='[1]NCA RELEASES (2)'!C71</f>
        <v>1</v>
      </c>
      <c r="Q32" s="1" t="b">
        <f>+D32='[1]NCA RELEASES (2)'!D71</f>
        <v>1</v>
      </c>
      <c r="R32" s="1" t="b">
        <f>+E32='[1]NCA RELEASES (2)'!D28</f>
        <v>1</v>
      </c>
      <c r="S32" s="1" t="b">
        <f>+F32='[1]all(net trust &amp;WF) (2)'!C71</f>
        <v>1</v>
      </c>
      <c r="T32" s="1" t="b">
        <f>+G32='[1]all(net trust &amp;WF) (2)'!D71</f>
        <v>1</v>
      </c>
      <c r="U32" s="1" t="b">
        <f>+H32='[1]all(net trust &amp;WF) (2)'!D28</f>
        <v>1</v>
      </c>
    </row>
    <row r="33" spans="2:21" ht="12.75">
      <c r="B33" s="2" t="s">
        <v>28</v>
      </c>
      <c r="C33" s="6">
        <f>+'[1]NCA RELEASES (2)'!C72</f>
        <v>271316</v>
      </c>
      <c r="D33" s="6">
        <f>+'[1]NCA RELEASES (2)'!D72</f>
        <v>439093</v>
      </c>
      <c r="E33" s="6">
        <f t="shared" si="2"/>
        <v>710409</v>
      </c>
      <c r="F33" s="6">
        <f>+'[1]all(net trust &amp;WF) (2)'!C72</f>
        <v>207700</v>
      </c>
      <c r="G33" s="6">
        <f>+'[1]all(net trust &amp;WF) (2)'!D72</f>
        <v>289420</v>
      </c>
      <c r="H33" s="6">
        <f t="shared" si="3"/>
        <v>497120</v>
      </c>
      <c r="I33" s="6">
        <f t="shared" si="4"/>
        <v>63616</v>
      </c>
      <c r="J33" s="6">
        <f t="shared" si="5"/>
        <v>149673</v>
      </c>
      <c r="K33" s="6">
        <f t="shared" si="6"/>
        <v>213289</v>
      </c>
      <c r="L33" s="12">
        <f t="shared" si="7"/>
        <v>76.55280189889281</v>
      </c>
      <c r="M33" s="12">
        <f t="shared" si="8"/>
        <v>65.91314368482303</v>
      </c>
      <c r="N33" s="12">
        <f t="shared" si="9"/>
        <v>69.97659094972052</v>
      </c>
      <c r="P33" s="1" t="b">
        <f>+C33='[1]NCA RELEASES (2)'!C72</f>
        <v>1</v>
      </c>
      <c r="Q33" s="1" t="b">
        <f>+D33='[1]NCA RELEASES (2)'!D72</f>
        <v>1</v>
      </c>
      <c r="R33" s="1" t="b">
        <f>+E33='[1]NCA RELEASES (2)'!D29</f>
        <v>1</v>
      </c>
      <c r="S33" s="1" t="b">
        <f>+F33='[1]all(net trust &amp;WF) (2)'!C72</f>
        <v>1</v>
      </c>
      <c r="T33" s="1" t="b">
        <f>+G33='[1]all(net trust &amp;WF) (2)'!D72</f>
        <v>1</v>
      </c>
      <c r="U33" s="1" t="b">
        <f>+H33='[1]all(net trust &amp;WF) (2)'!D29</f>
        <v>1</v>
      </c>
    </row>
    <row r="34" spans="2:21" ht="12.75">
      <c r="B34" s="2" t="s">
        <v>29</v>
      </c>
      <c r="C34" s="6">
        <f>+'[1]NCA RELEASES (2)'!C73</f>
        <v>2241839</v>
      </c>
      <c r="D34" s="6">
        <f>+'[1]NCA RELEASES (2)'!D73</f>
        <v>1570836</v>
      </c>
      <c r="E34" s="6">
        <f t="shared" si="2"/>
        <v>3812675</v>
      </c>
      <c r="F34" s="6">
        <f>+'[1]all(net trust &amp;WF) (2)'!C73</f>
        <v>1204114</v>
      </c>
      <c r="G34" s="6">
        <f>+'[1]all(net trust &amp;WF) (2)'!D73</f>
        <v>1621899</v>
      </c>
      <c r="H34" s="6">
        <f t="shared" si="3"/>
        <v>2826013</v>
      </c>
      <c r="I34" s="6">
        <f t="shared" si="4"/>
        <v>1037725</v>
      </c>
      <c r="J34" s="6">
        <f t="shared" si="5"/>
        <v>-51063</v>
      </c>
      <c r="K34" s="6">
        <f t="shared" si="6"/>
        <v>986662</v>
      </c>
      <c r="L34" s="12">
        <f t="shared" si="7"/>
        <v>53.71099351915994</v>
      </c>
      <c r="M34" s="12">
        <f t="shared" si="8"/>
        <v>103.25068944180043</v>
      </c>
      <c r="N34" s="12">
        <f t="shared" si="9"/>
        <v>74.12152884785617</v>
      </c>
      <c r="P34" s="1" t="b">
        <f>+C34='[1]NCA RELEASES (2)'!C73</f>
        <v>1</v>
      </c>
      <c r="Q34" s="1" t="b">
        <f>+D34='[1]NCA RELEASES (2)'!D73</f>
        <v>1</v>
      </c>
      <c r="R34" s="1" t="b">
        <f>+E34='[1]NCA RELEASES (2)'!D30</f>
        <v>1</v>
      </c>
      <c r="S34" s="1" t="b">
        <f>+F34='[1]all(net trust &amp;WF) (2)'!C73</f>
        <v>1</v>
      </c>
      <c r="T34" s="1" t="b">
        <f>+G34='[1]all(net trust &amp;WF) (2)'!D73</f>
        <v>1</v>
      </c>
      <c r="U34" s="1" t="b">
        <f>+H34='[1]all(net trust &amp;WF) (2)'!D30</f>
        <v>1</v>
      </c>
    </row>
    <row r="35" spans="2:21" ht="12.75">
      <c r="B35" s="15" t="s">
        <v>30</v>
      </c>
      <c r="C35" s="6">
        <f>+'[1]NCA RELEASES (2)'!C74</f>
        <v>234405</v>
      </c>
      <c r="D35" s="6">
        <f>+'[1]NCA RELEASES (2)'!D74</f>
        <v>220247</v>
      </c>
      <c r="E35" s="6">
        <f t="shared" si="2"/>
        <v>454652</v>
      </c>
      <c r="F35" s="6">
        <f>+'[1]all(net trust &amp;WF) (2)'!C74</f>
        <v>159149</v>
      </c>
      <c r="G35" s="6">
        <f>+'[1]all(net trust &amp;WF) (2)'!D74</f>
        <v>169415</v>
      </c>
      <c r="H35" s="6">
        <f t="shared" si="3"/>
        <v>328564</v>
      </c>
      <c r="I35" s="6">
        <f t="shared" si="4"/>
        <v>75256</v>
      </c>
      <c r="J35" s="6">
        <f t="shared" si="5"/>
        <v>50832</v>
      </c>
      <c r="K35" s="6">
        <f t="shared" si="6"/>
        <v>126088</v>
      </c>
      <c r="L35" s="12">
        <f t="shared" si="7"/>
        <v>67.89488278833643</v>
      </c>
      <c r="M35" s="12">
        <f t="shared" si="8"/>
        <v>76.92045748636758</v>
      </c>
      <c r="N35" s="12">
        <f t="shared" si="9"/>
        <v>72.26714058224752</v>
      </c>
      <c r="P35" s="1" t="b">
        <f>+C35='[1]NCA RELEASES (2)'!C74</f>
        <v>1</v>
      </c>
      <c r="Q35" s="1" t="b">
        <f>+D35='[1]NCA RELEASES (2)'!D74</f>
        <v>1</v>
      </c>
      <c r="R35" s="1" t="b">
        <f>+E35='[1]NCA RELEASES (2)'!D31</f>
        <v>1</v>
      </c>
      <c r="S35" s="1" t="b">
        <f>+F35='[1]all(net trust &amp;WF) (2)'!C74</f>
        <v>1</v>
      </c>
      <c r="T35" s="1" t="b">
        <f>+G35='[1]all(net trust &amp;WF) (2)'!D74</f>
        <v>1</v>
      </c>
      <c r="U35" s="1" t="b">
        <f>+H35='[1]all(net trust &amp;WF) (2)'!D31</f>
        <v>1</v>
      </c>
    </row>
    <row r="36" spans="2:21" ht="12.75">
      <c r="B36" s="2" t="s">
        <v>31</v>
      </c>
      <c r="C36" s="6">
        <f>+'[1]NCA RELEASES (2)'!C75</f>
        <v>95169</v>
      </c>
      <c r="D36" s="6">
        <f>+'[1]NCA RELEASES (2)'!D75</f>
        <v>95538</v>
      </c>
      <c r="E36" s="6">
        <f t="shared" si="2"/>
        <v>190707</v>
      </c>
      <c r="F36" s="6">
        <f>+'[1]all(net trust &amp;WF) (2)'!C75</f>
        <v>78499</v>
      </c>
      <c r="G36" s="6">
        <f>+'[1]all(net trust &amp;WF) (2)'!D75</f>
        <v>94257</v>
      </c>
      <c r="H36" s="6">
        <f t="shared" si="3"/>
        <v>172756</v>
      </c>
      <c r="I36" s="6">
        <f t="shared" si="4"/>
        <v>16670</v>
      </c>
      <c r="J36" s="6">
        <f t="shared" si="5"/>
        <v>1281</v>
      </c>
      <c r="K36" s="6">
        <f t="shared" si="6"/>
        <v>17951</v>
      </c>
      <c r="L36" s="12">
        <f t="shared" si="7"/>
        <v>82.48379199108953</v>
      </c>
      <c r="M36" s="12">
        <f t="shared" si="8"/>
        <v>98.65917226653269</v>
      </c>
      <c r="N36" s="12">
        <f t="shared" si="9"/>
        <v>90.58713104395748</v>
      </c>
      <c r="P36" s="1" t="b">
        <f>+C36='[1]NCA RELEASES (2)'!C75</f>
        <v>1</v>
      </c>
      <c r="Q36" s="1" t="b">
        <f>+D36='[1]NCA RELEASES (2)'!D75</f>
        <v>1</v>
      </c>
      <c r="R36" s="1" t="b">
        <f>+E36='[1]NCA RELEASES (2)'!D32</f>
        <v>1</v>
      </c>
      <c r="S36" s="1" t="b">
        <f>+F36='[1]all(net trust &amp;WF) (2)'!C75</f>
        <v>1</v>
      </c>
      <c r="T36" s="1" t="b">
        <f>+G36='[1]all(net trust &amp;WF) (2)'!D75</f>
        <v>1</v>
      </c>
      <c r="U36" s="1" t="b">
        <f>+H36='[1]all(net trust &amp;WF) (2)'!D32</f>
        <v>1</v>
      </c>
    </row>
    <row r="37" spans="2:21" ht="12.75">
      <c r="B37" s="2" t="s">
        <v>32</v>
      </c>
      <c r="C37" s="6">
        <f>+'[1]NCA RELEASES (2)'!C76+'[1]NCA RELEASES (2)'!C88</f>
        <v>1655569</v>
      </c>
      <c r="D37" s="6">
        <f>+'[1]NCA RELEASES (2)'!D76+'[1]NCA RELEASES (2)'!D88</f>
        <v>695735</v>
      </c>
      <c r="E37" s="6">
        <f t="shared" si="2"/>
        <v>2351304</v>
      </c>
      <c r="F37" s="6">
        <f>+'[1]all(net trust &amp;WF) (2)'!C76+'[1]all(net trust &amp;WF) (2)'!C88</f>
        <v>434876</v>
      </c>
      <c r="G37" s="6">
        <f>+'[1]all(net trust &amp;WF) (2)'!D76+'[1]all(net trust &amp;WF) (2)'!D88</f>
        <v>620536</v>
      </c>
      <c r="H37" s="6">
        <f t="shared" si="3"/>
        <v>1055412</v>
      </c>
      <c r="I37" s="6">
        <f t="shared" si="4"/>
        <v>1220693</v>
      </c>
      <c r="J37" s="6">
        <f t="shared" si="5"/>
        <v>75199</v>
      </c>
      <c r="K37" s="6">
        <f t="shared" si="6"/>
        <v>1295892</v>
      </c>
      <c r="L37" s="12">
        <f t="shared" si="7"/>
        <v>26.26746453938193</v>
      </c>
      <c r="M37" s="12">
        <f t="shared" si="8"/>
        <v>89.19143064528879</v>
      </c>
      <c r="N37" s="12">
        <f t="shared" si="9"/>
        <v>44.886241847077194</v>
      </c>
      <c r="P37" s="1" t="b">
        <f>+C37='[1]NCA RELEASES (2)'!C76+'[1]NCA RELEASES (2)'!C88</f>
        <v>1</v>
      </c>
      <c r="Q37" s="1" t="b">
        <f>+D37='[1]NCA RELEASES (2)'!D76+'[1]NCA RELEASES (2)'!D88</f>
        <v>1</v>
      </c>
      <c r="R37" s="1" t="b">
        <f>+E37='[1]NCA RELEASES (2)'!D33+'[1]NCA RELEASES (2)'!D45</f>
        <v>1</v>
      </c>
      <c r="S37" s="1" t="b">
        <f>+F37='[1]all(net trust &amp;WF) (2)'!C76+'[1]all(net trust &amp;WF) (2)'!C88</f>
        <v>1</v>
      </c>
      <c r="T37" s="1" t="b">
        <f>+G37='[1]all(net trust &amp;WF) (2)'!D76+'[1]all(net trust &amp;WF) (2)'!D88</f>
        <v>1</v>
      </c>
      <c r="U37" s="1" t="b">
        <f>+H37='[1]all(net trust &amp;WF) (2)'!D33+'[1]all(net trust &amp;WF) (2)'!D45</f>
        <v>1</v>
      </c>
    </row>
    <row r="38" spans="2:21" ht="12.75">
      <c r="B38" s="2" t="s">
        <v>33</v>
      </c>
      <c r="C38" s="6">
        <f>+'[1]NCA RELEASES (2)'!C77</f>
        <v>221</v>
      </c>
      <c r="D38" s="6">
        <f>+'[1]NCA RELEASES (2)'!D77</f>
        <v>220</v>
      </c>
      <c r="E38" s="6">
        <f t="shared" si="2"/>
        <v>441</v>
      </c>
      <c r="F38" s="6">
        <f>+'[1]all(net trust &amp;WF) (2)'!C77</f>
        <v>207</v>
      </c>
      <c r="G38" s="6">
        <f>+'[1]all(net trust &amp;WF) (2)'!D77</f>
        <v>195</v>
      </c>
      <c r="H38" s="6">
        <f t="shared" si="3"/>
        <v>402</v>
      </c>
      <c r="I38" s="6">
        <f t="shared" si="4"/>
        <v>14</v>
      </c>
      <c r="J38" s="6">
        <f t="shared" si="5"/>
        <v>25</v>
      </c>
      <c r="K38" s="6">
        <f t="shared" si="6"/>
        <v>39</v>
      </c>
      <c r="L38" s="12">
        <f t="shared" si="7"/>
        <v>93.66515837104072</v>
      </c>
      <c r="M38" s="12">
        <f t="shared" si="8"/>
        <v>88.63636363636364</v>
      </c>
      <c r="N38" s="12">
        <f t="shared" si="9"/>
        <v>91.15646258503402</v>
      </c>
      <c r="P38" s="1" t="b">
        <f>+C38='[1]NCA RELEASES (2)'!C77</f>
        <v>1</v>
      </c>
      <c r="Q38" s="1" t="b">
        <f>+D38='[1]NCA RELEASES (2)'!D77</f>
        <v>1</v>
      </c>
      <c r="R38" s="1" t="b">
        <f>+E38='[1]NCA RELEASES (2)'!D34</f>
        <v>1</v>
      </c>
      <c r="S38" s="1" t="b">
        <f>+F38='[1]all(net trust &amp;WF) (2)'!C77</f>
        <v>1</v>
      </c>
      <c r="T38" s="1" t="b">
        <f>+G38='[1]all(net trust &amp;WF) (2)'!D77</f>
        <v>1</v>
      </c>
      <c r="U38" s="1" t="b">
        <f>+H38='[1]all(net trust &amp;WF) (2)'!D34</f>
        <v>1</v>
      </c>
    </row>
    <row r="39" spans="2:21" ht="12.75">
      <c r="B39" s="2" t="s">
        <v>34</v>
      </c>
      <c r="C39" s="6">
        <f>+'[1]NCA RELEASES (2)'!C78</f>
        <v>1546773</v>
      </c>
      <c r="D39" s="6">
        <f>+'[1]NCA RELEASES (2)'!D78</f>
        <v>1499876</v>
      </c>
      <c r="E39" s="6">
        <f t="shared" si="2"/>
        <v>3046649</v>
      </c>
      <c r="F39" s="6">
        <f>+'[1]all(net trust &amp;WF) (2)'!C78</f>
        <v>1491962</v>
      </c>
      <c r="G39" s="6">
        <f>+'[1]all(net trust &amp;WF) (2)'!D78</f>
        <v>1428352</v>
      </c>
      <c r="H39" s="6">
        <f t="shared" si="3"/>
        <v>2920314</v>
      </c>
      <c r="I39" s="6">
        <f t="shared" si="4"/>
        <v>54811</v>
      </c>
      <c r="J39" s="6">
        <f t="shared" si="5"/>
        <v>71524</v>
      </c>
      <c r="K39" s="6">
        <f t="shared" si="6"/>
        <v>126335</v>
      </c>
      <c r="L39" s="12">
        <f t="shared" si="7"/>
        <v>96.45642896533622</v>
      </c>
      <c r="M39" s="12">
        <f t="shared" si="8"/>
        <v>95.23133912403425</v>
      </c>
      <c r="N39" s="12">
        <f t="shared" si="9"/>
        <v>95.8533129349656</v>
      </c>
      <c r="P39" s="1" t="b">
        <f>+C39='[1]NCA RELEASES (2)'!C78</f>
        <v>1</v>
      </c>
      <c r="Q39" s="1" t="b">
        <f>+D39='[1]NCA RELEASES (2)'!D78</f>
        <v>1</v>
      </c>
      <c r="R39" s="1" t="b">
        <f>+E39='[1]NCA RELEASES (2)'!D35</f>
        <v>1</v>
      </c>
      <c r="S39" s="1" t="b">
        <f>+F39='[1]all(net trust &amp;WF) (2)'!C78</f>
        <v>1</v>
      </c>
      <c r="T39" s="1" t="b">
        <f>+G39='[1]all(net trust &amp;WF) (2)'!D78</f>
        <v>1</v>
      </c>
      <c r="U39" s="1" t="b">
        <f>+H39='[1]all(net trust &amp;WF) (2)'!D35</f>
        <v>1</v>
      </c>
    </row>
    <row r="40" spans="2:21" ht="12.75">
      <c r="B40" s="2" t="s">
        <v>35</v>
      </c>
      <c r="C40" s="6">
        <f>+'[1]NCA RELEASES (2)'!C79</f>
        <v>116568</v>
      </c>
      <c r="D40" s="6">
        <f>+'[1]NCA RELEASES (2)'!D79</f>
        <v>80354</v>
      </c>
      <c r="E40" s="6">
        <f t="shared" si="2"/>
        <v>196922</v>
      </c>
      <c r="F40" s="6">
        <f>+'[1]all(net trust &amp;WF) (2)'!C79</f>
        <v>58752</v>
      </c>
      <c r="G40" s="6">
        <f>+'[1]all(net trust &amp;WF) (2)'!D79</f>
        <v>71622</v>
      </c>
      <c r="H40" s="6">
        <f t="shared" si="3"/>
        <v>130374</v>
      </c>
      <c r="I40" s="6">
        <f t="shared" si="4"/>
        <v>57816</v>
      </c>
      <c r="J40" s="6">
        <f t="shared" si="5"/>
        <v>8732</v>
      </c>
      <c r="K40" s="6">
        <f t="shared" si="6"/>
        <v>66548</v>
      </c>
      <c r="L40" s="12">
        <f t="shared" si="7"/>
        <v>50.40148239654108</v>
      </c>
      <c r="M40" s="12">
        <f t="shared" si="8"/>
        <v>89.1330860940339</v>
      </c>
      <c r="N40" s="12">
        <f t="shared" si="9"/>
        <v>66.2059089385645</v>
      </c>
      <c r="P40" s="1" t="b">
        <f>+C40='[1]NCA RELEASES (2)'!C79</f>
        <v>1</v>
      </c>
      <c r="Q40" s="1" t="b">
        <f>+D40='[1]NCA RELEASES (2)'!D79</f>
        <v>1</v>
      </c>
      <c r="R40" s="1" t="b">
        <f>+E40='[1]NCA RELEASES (2)'!D36</f>
        <v>1</v>
      </c>
      <c r="S40" s="1" t="b">
        <f>+F40='[1]all(net trust &amp;WF) (2)'!C79</f>
        <v>1</v>
      </c>
      <c r="T40" s="1" t="b">
        <f>+G40='[1]all(net trust &amp;WF) (2)'!D79</f>
        <v>1</v>
      </c>
      <c r="U40" s="1" t="b">
        <f>+H40='[1]all(net trust &amp;WF) (2)'!D36</f>
        <v>1</v>
      </c>
    </row>
    <row r="41" spans="2:21" ht="12.75">
      <c r="B41" s="2" t="s">
        <v>36</v>
      </c>
      <c r="C41" s="6">
        <f>+'[1]NCA RELEASES (2)'!C80</f>
        <v>644970</v>
      </c>
      <c r="D41" s="6">
        <f>+'[1]NCA RELEASES (2)'!D80</f>
        <v>676238</v>
      </c>
      <c r="E41" s="6">
        <f t="shared" si="2"/>
        <v>1321208</v>
      </c>
      <c r="F41" s="6">
        <f>+'[1]all(net trust &amp;WF) (2)'!C80</f>
        <v>339200</v>
      </c>
      <c r="G41" s="6">
        <f>+'[1]all(net trust &amp;WF) (2)'!D80</f>
        <v>861804</v>
      </c>
      <c r="H41" s="6">
        <f t="shared" si="3"/>
        <v>1201004</v>
      </c>
      <c r="I41" s="6">
        <f t="shared" si="4"/>
        <v>305770</v>
      </c>
      <c r="J41" s="6">
        <f t="shared" si="5"/>
        <v>-185566</v>
      </c>
      <c r="K41" s="6">
        <f t="shared" si="6"/>
        <v>120204</v>
      </c>
      <c r="L41" s="12">
        <f t="shared" si="7"/>
        <v>52.5915934074453</v>
      </c>
      <c r="M41" s="12">
        <f t="shared" si="8"/>
        <v>127.44093055995079</v>
      </c>
      <c r="N41" s="12">
        <f t="shared" si="9"/>
        <v>90.90196244648835</v>
      </c>
      <c r="P41" s="1" t="b">
        <f>+C41='[1]NCA RELEASES (2)'!C80</f>
        <v>1</v>
      </c>
      <c r="Q41" s="1" t="b">
        <f>+D41='[1]NCA RELEASES (2)'!D80</f>
        <v>1</v>
      </c>
      <c r="R41" s="1" t="b">
        <f>+E41='[1]NCA RELEASES (2)'!D37</f>
        <v>1</v>
      </c>
      <c r="S41" s="1" t="b">
        <f>+F41='[1]all(net trust &amp;WF) (2)'!C80</f>
        <v>1</v>
      </c>
      <c r="T41" s="1" t="b">
        <f>+G41='[1]all(net trust &amp;WF) (2)'!D80</f>
        <v>1</v>
      </c>
      <c r="U41" s="1" t="b">
        <f>+H41='[1]all(net trust &amp;WF) (2)'!D37</f>
        <v>1</v>
      </c>
    </row>
    <row r="42" spans="2:21" ht="12.75">
      <c r="B42" s="2" t="s">
        <v>37</v>
      </c>
      <c r="C42" s="6">
        <f>+'[1]NCA RELEASES (2)'!C81</f>
        <v>203257</v>
      </c>
      <c r="D42" s="6">
        <f>+'[1]NCA RELEASES (2)'!D81</f>
        <v>206006</v>
      </c>
      <c r="E42" s="6">
        <f t="shared" si="2"/>
        <v>409263</v>
      </c>
      <c r="F42" s="6">
        <f>+'[1]all(net trust &amp;WF) (2)'!C81</f>
        <v>196682</v>
      </c>
      <c r="G42" s="6">
        <f>+'[1]all(net trust &amp;WF) (2)'!D81</f>
        <v>-17080</v>
      </c>
      <c r="H42" s="6">
        <f t="shared" si="3"/>
        <v>179602</v>
      </c>
      <c r="I42" s="6">
        <f t="shared" si="4"/>
        <v>6575</v>
      </c>
      <c r="J42" s="6">
        <f t="shared" si="5"/>
        <v>223086</v>
      </c>
      <c r="K42" s="6">
        <f t="shared" si="6"/>
        <v>229661</v>
      </c>
      <c r="L42" s="12">
        <f t="shared" si="7"/>
        <v>96.7651790590238</v>
      </c>
      <c r="M42" s="12">
        <f t="shared" si="8"/>
        <v>-8.291020649883984</v>
      </c>
      <c r="N42" s="12">
        <f t="shared" si="9"/>
        <v>43.88425046974684</v>
      </c>
      <c r="P42" s="1" t="b">
        <f>+C42='[1]NCA RELEASES (2)'!C81</f>
        <v>1</v>
      </c>
      <c r="Q42" s="1" t="b">
        <f>+D42='[1]NCA RELEASES (2)'!D81</f>
        <v>1</v>
      </c>
      <c r="R42" s="1" t="b">
        <f>+E42='[1]NCA RELEASES (2)'!D38</f>
        <v>1</v>
      </c>
      <c r="S42" s="1" t="b">
        <f>+F42='[1]all(net trust &amp;WF) (2)'!C81</f>
        <v>1</v>
      </c>
      <c r="T42" s="1" t="b">
        <f>+G42='[1]all(net trust &amp;WF) (2)'!D81</f>
        <v>1</v>
      </c>
      <c r="U42" s="1" t="b">
        <f>+H42='[1]all(net trust &amp;WF) (2)'!D38</f>
        <v>1</v>
      </c>
    </row>
    <row r="43" spans="2:21" ht="12.75">
      <c r="B43" s="2" t="s">
        <v>38</v>
      </c>
      <c r="C43" s="6">
        <f>+'[1]NCA RELEASES (2)'!C82</f>
        <v>124174</v>
      </c>
      <c r="D43" s="6">
        <f>+'[1]NCA RELEASES (2)'!D82</f>
        <v>124174</v>
      </c>
      <c r="E43" s="6">
        <f t="shared" si="2"/>
        <v>248348</v>
      </c>
      <c r="F43" s="6">
        <f>+'[1]all(net trust &amp;WF) (2)'!C82</f>
        <v>98350</v>
      </c>
      <c r="G43" s="6">
        <f>+'[1]all(net trust &amp;WF) (2)'!D82</f>
        <v>71042</v>
      </c>
      <c r="H43" s="6">
        <f t="shared" si="3"/>
        <v>169392</v>
      </c>
      <c r="I43" s="6">
        <f t="shared" si="4"/>
        <v>25824</v>
      </c>
      <c r="J43" s="6">
        <f t="shared" si="5"/>
        <v>53132</v>
      </c>
      <c r="K43" s="6">
        <f t="shared" si="6"/>
        <v>78956</v>
      </c>
      <c r="L43" s="12">
        <f t="shared" si="7"/>
        <v>79.20337590800006</v>
      </c>
      <c r="M43" s="12">
        <f t="shared" si="8"/>
        <v>57.211654613687244</v>
      </c>
      <c r="N43" s="12">
        <f t="shared" si="9"/>
        <v>68.20751526084365</v>
      </c>
      <c r="P43" s="1" t="b">
        <f>+C43='[1]NCA RELEASES (2)'!C82</f>
        <v>1</v>
      </c>
      <c r="Q43" s="1" t="b">
        <f>+D43='[1]NCA RELEASES (2)'!D82</f>
        <v>1</v>
      </c>
      <c r="R43" s="1" t="b">
        <f>+E43='[1]NCA RELEASES (2)'!D39</f>
        <v>1</v>
      </c>
      <c r="S43" s="1" t="b">
        <f>+F43='[1]all(net trust &amp;WF) (2)'!C82</f>
        <v>1</v>
      </c>
      <c r="T43" s="1" t="b">
        <f>+G43='[1]all(net trust &amp;WF) (2)'!D82</f>
        <v>1</v>
      </c>
      <c r="U43" s="1" t="b">
        <f>+H43='[1]all(net trust &amp;WF) (2)'!D39</f>
        <v>1</v>
      </c>
    </row>
    <row r="44" spans="2:21" ht="12.75">
      <c r="B44" s="2" t="s">
        <v>39</v>
      </c>
      <c r="C44" s="6">
        <f>+'[1]NCA RELEASES (2)'!C83</f>
        <v>24626</v>
      </c>
      <c r="D44" s="6">
        <f>+'[1]NCA RELEASES (2)'!D83</f>
        <v>30834</v>
      </c>
      <c r="E44" s="6">
        <f t="shared" si="2"/>
        <v>55460</v>
      </c>
      <c r="F44" s="6">
        <f>+'[1]all(net trust &amp;WF) (2)'!C83</f>
        <v>23899</v>
      </c>
      <c r="G44" s="6">
        <f>+'[1]all(net trust &amp;WF) (2)'!D83</f>
        <v>23869</v>
      </c>
      <c r="H44" s="6">
        <f t="shared" si="3"/>
        <v>47768</v>
      </c>
      <c r="I44" s="6">
        <f t="shared" si="4"/>
        <v>727</v>
      </c>
      <c r="J44" s="6">
        <f t="shared" si="5"/>
        <v>6965</v>
      </c>
      <c r="K44" s="6">
        <f t="shared" si="6"/>
        <v>7692</v>
      </c>
      <c r="L44" s="12">
        <f t="shared" si="7"/>
        <v>97.04783562088849</v>
      </c>
      <c r="M44" s="12">
        <f t="shared" si="8"/>
        <v>77.41129921515211</v>
      </c>
      <c r="N44" s="12">
        <f t="shared" si="9"/>
        <v>86.13054453660295</v>
      </c>
      <c r="P44" s="1" t="b">
        <f>+C44='[1]NCA RELEASES (2)'!C83</f>
        <v>1</v>
      </c>
      <c r="Q44" s="1" t="b">
        <f>+D44='[1]NCA RELEASES (2)'!D83</f>
        <v>1</v>
      </c>
      <c r="R44" s="1" t="b">
        <f>+E44='[1]NCA RELEASES (2)'!D40</f>
        <v>1</v>
      </c>
      <c r="S44" s="1" t="b">
        <f>+F44='[1]all(net trust &amp;WF) (2)'!C83</f>
        <v>1</v>
      </c>
      <c r="T44" s="1" t="b">
        <f>+G44='[1]all(net trust &amp;WF) (2)'!D83</f>
        <v>1</v>
      </c>
      <c r="U44" s="1" t="b">
        <f>+H44='[1]all(net trust &amp;WF) (2)'!D40</f>
        <v>1</v>
      </c>
    </row>
    <row r="45" spans="2:21" ht="12.75">
      <c r="B45" s="2" t="s">
        <v>40</v>
      </c>
      <c r="C45" s="6">
        <f>+'[1]NCA RELEASES (2)'!C84</f>
        <v>1802452</v>
      </c>
      <c r="D45" s="6">
        <f>+'[1]NCA RELEASES (2)'!D84</f>
        <v>1023195</v>
      </c>
      <c r="E45" s="6">
        <f t="shared" si="2"/>
        <v>2825647</v>
      </c>
      <c r="F45" s="6">
        <f>+'[1]all(net trust &amp;WF) (2)'!C84</f>
        <v>946139</v>
      </c>
      <c r="G45" s="6">
        <f>+'[1]all(net trust &amp;WF) (2)'!D84</f>
        <v>1160017</v>
      </c>
      <c r="H45" s="6">
        <f t="shared" si="3"/>
        <v>2106156</v>
      </c>
      <c r="I45" s="6">
        <f t="shared" si="4"/>
        <v>856313</v>
      </c>
      <c r="J45" s="6">
        <f t="shared" si="5"/>
        <v>-136822</v>
      </c>
      <c r="K45" s="6">
        <f t="shared" si="6"/>
        <v>719491</v>
      </c>
      <c r="L45" s="12">
        <f t="shared" si="7"/>
        <v>52.491772319040955</v>
      </c>
      <c r="M45" s="12">
        <f t="shared" si="8"/>
        <v>113.37203563348139</v>
      </c>
      <c r="N45" s="12">
        <f t="shared" si="9"/>
        <v>74.5371237100742</v>
      </c>
      <c r="P45" s="1" t="b">
        <f>+C45='[1]NCA RELEASES (2)'!C84</f>
        <v>1</v>
      </c>
      <c r="Q45" s="1" t="b">
        <f>+D45='[1]NCA RELEASES (2)'!D84</f>
        <v>1</v>
      </c>
      <c r="R45" s="1" t="b">
        <f>+E45='[1]NCA RELEASES (2)'!D41</f>
        <v>1</v>
      </c>
      <c r="S45" s="1" t="b">
        <f>+F45='[1]all(net trust &amp;WF) (2)'!C84</f>
        <v>1</v>
      </c>
      <c r="T45" s="1" t="b">
        <f>+G45='[1]all(net trust &amp;WF) (2)'!D84</f>
        <v>1</v>
      </c>
      <c r="U45" s="1" t="b">
        <f>+H45='[1]all(net trust &amp;WF) (2)'!D41</f>
        <v>1</v>
      </c>
    </row>
    <row r="46" spans="3:14" ht="12.75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41</v>
      </c>
      <c r="C47" s="13">
        <f aca="true" t="shared" si="10" ref="C47:K47">SUM(C49:C51)</f>
        <v>29189697</v>
      </c>
      <c r="D47" s="13">
        <f t="shared" si="10"/>
        <v>29055338</v>
      </c>
      <c r="E47" s="13">
        <f t="shared" si="10"/>
        <v>58245035</v>
      </c>
      <c r="F47" s="13">
        <f t="shared" si="10"/>
        <v>29187058</v>
      </c>
      <c r="G47" s="13">
        <f t="shared" si="10"/>
        <v>28952869</v>
      </c>
      <c r="H47" s="13">
        <f t="shared" si="10"/>
        <v>58139927</v>
      </c>
      <c r="I47" s="13">
        <f t="shared" si="10"/>
        <v>2639</v>
      </c>
      <c r="J47" s="13">
        <f t="shared" si="10"/>
        <v>102469</v>
      </c>
      <c r="K47" s="13">
        <f t="shared" si="10"/>
        <v>105108</v>
      </c>
      <c r="L47" s="12">
        <f>+F47/C47*100</f>
        <v>99.99095913876735</v>
      </c>
      <c r="M47" s="12">
        <f>+G47/D47*100</f>
        <v>99.64733158499138</v>
      </c>
      <c r="N47" s="12">
        <f>+H47/E47*100</f>
        <v>99.81954169999212</v>
      </c>
    </row>
    <row r="48" spans="3:14" ht="12.75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2:21" ht="12.75">
      <c r="B49" s="2" t="s">
        <v>42</v>
      </c>
      <c r="C49" s="6">
        <f>+'[1]NCA RELEASES (2)'!C85</f>
        <v>693601</v>
      </c>
      <c r="D49" s="6">
        <f>+'[1]NCA RELEASES (2)'!D85</f>
        <v>442968</v>
      </c>
      <c r="E49" s="6">
        <f>SUM(C49:D49)</f>
        <v>1136569</v>
      </c>
      <c r="F49" s="6">
        <f>+'[1]all(net trust &amp;WF) (2)'!C85</f>
        <v>693601</v>
      </c>
      <c r="G49" s="6">
        <f>+'[1]all(net trust &amp;WF) (2)'!D85</f>
        <v>342516</v>
      </c>
      <c r="H49" s="6">
        <f>SUM(F49:G49)</f>
        <v>1036117</v>
      </c>
      <c r="I49" s="6">
        <f>+C49-F49</f>
        <v>0</v>
      </c>
      <c r="J49" s="6">
        <f>+D49-G49</f>
        <v>100452</v>
      </c>
      <c r="K49" s="6">
        <f>SUM(I49:J49)</f>
        <v>100452</v>
      </c>
      <c r="L49" s="12">
        <f>+F49/C49*100</f>
        <v>100</v>
      </c>
      <c r="M49" s="12">
        <f>+G49/D49*100</f>
        <v>77.32296689602862</v>
      </c>
      <c r="N49" s="12">
        <f>+H49/E49*100</f>
        <v>91.16182123566628</v>
      </c>
      <c r="P49" s="1" t="b">
        <f>+C49='[1]NCA RELEASES (2)'!C85</f>
        <v>1</v>
      </c>
      <c r="Q49" s="1" t="b">
        <f>+D49='[1]NCA RELEASES (2)'!D85</f>
        <v>1</v>
      </c>
      <c r="R49" s="1" t="b">
        <f>+E49='[1]NCA RELEASES (2)'!D42</f>
        <v>1</v>
      </c>
      <c r="S49" s="1" t="b">
        <f>+F49='[1]all(net trust &amp;WF) (2)'!C85</f>
        <v>1</v>
      </c>
      <c r="T49" s="1" t="b">
        <f>+G49='[1]all(net trust &amp;WF) (2)'!D85</f>
        <v>1</v>
      </c>
      <c r="U49" s="1" t="b">
        <f>+H49='[1]all(net trust &amp;WF) (2)'!D42</f>
        <v>1</v>
      </c>
    </row>
    <row r="50" spans="2:14" ht="14.25">
      <c r="B50" s="2" t="s">
        <v>344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2:21" ht="14.25">
      <c r="B51" s="2" t="s">
        <v>345</v>
      </c>
      <c r="C51" s="6">
        <f>+'[1]NCA RELEASES (2)'!C86+'[1]NCA RELEASES (2)'!C87</f>
        <v>28496096</v>
      </c>
      <c r="D51" s="6">
        <f>+'[1]NCA RELEASES (2)'!D86+'[1]NCA RELEASES (2)'!D87</f>
        <v>28612370</v>
      </c>
      <c r="E51" s="6">
        <f>SUM(C51:D51)</f>
        <v>57108466</v>
      </c>
      <c r="F51" s="6">
        <f>+'[1]all(net trust &amp;WF) (2)'!C86+'[1]all(net trust &amp;WF) (2)'!C87</f>
        <v>28493457</v>
      </c>
      <c r="G51" s="6">
        <f>+'[1]all(net trust &amp;WF) (2)'!D86+'[1]all(net trust &amp;WF) (2)'!D87</f>
        <v>28610353</v>
      </c>
      <c r="H51" s="6">
        <f>SUM(F51:G51)</f>
        <v>57103810</v>
      </c>
      <c r="I51" s="6">
        <f>+C51-F51</f>
        <v>2639</v>
      </c>
      <c r="J51" s="6">
        <f>+D51-G51</f>
        <v>2017</v>
      </c>
      <c r="K51" s="6">
        <f>SUM(I51:J51)</f>
        <v>4656</v>
      </c>
      <c r="L51" s="12">
        <f aca="true" t="shared" si="11" ref="L51:N52">+F51/C51*100</f>
        <v>99.99073908229394</v>
      </c>
      <c r="M51" s="12">
        <f t="shared" si="11"/>
        <v>99.99295060143567</v>
      </c>
      <c r="N51" s="12">
        <f t="shared" si="11"/>
        <v>99.99184709321382</v>
      </c>
      <c r="P51" s="1" t="b">
        <f>+C51='[1]NCA RELEASES (2)'!C86+'[1]NCA RELEASES (2)'!C87</f>
        <v>1</v>
      </c>
      <c r="Q51" s="1" t="b">
        <f>+D51='[1]NCA RELEASES (2)'!D86+'[1]NCA RELEASES (2)'!D87</f>
        <v>1</v>
      </c>
      <c r="R51" s="1" t="b">
        <f>+E51='[1]NCA RELEASES (2)'!D43+'[1]NCA RELEASES (2)'!D44</f>
        <v>1</v>
      </c>
      <c r="S51" s="1" t="b">
        <f>+F51='[1]all(net trust &amp;WF) (2)'!C86+'[1]all(net trust &amp;WF) (2)'!C87</f>
        <v>1</v>
      </c>
      <c r="T51" s="1" t="b">
        <f>+G51='[1]all(net trust &amp;WF) (2)'!D86+'[1]all(net trust &amp;WF) (2)'!D87</f>
        <v>1</v>
      </c>
      <c r="U51" s="1" t="b">
        <f>+H51='[1]all(net trust &amp;WF) (2)'!D43+'[1]all(net trust &amp;WF) (2)'!D44</f>
        <v>1</v>
      </c>
    </row>
    <row r="52" spans="2:21" ht="12.75">
      <c r="B52" s="2" t="s">
        <v>43</v>
      </c>
      <c r="C52" s="6">
        <f>+'[1]NCA RELEASES (2)'!C87</f>
        <v>0</v>
      </c>
      <c r="D52" s="6">
        <f>+'[1]NCA RELEASES (2)'!D87</f>
        <v>152</v>
      </c>
      <c r="E52" s="6">
        <f>SUM(C52:D52)</f>
        <v>152</v>
      </c>
      <c r="F52" s="6">
        <f>+'[1]all(net trust &amp;WF) (2)'!C87</f>
        <v>0</v>
      </c>
      <c r="G52" s="6">
        <f>+'[1]all(net trust &amp;WF) (2)'!D87</f>
        <v>0</v>
      </c>
      <c r="H52" s="6">
        <f>SUM(F52:G52)</f>
        <v>0</v>
      </c>
      <c r="I52" s="6">
        <f>+C52-F52</f>
        <v>0</v>
      </c>
      <c r="J52" s="6">
        <f>+D52-G52</f>
        <v>152</v>
      </c>
      <c r="K52" s="6">
        <f>SUM(I52:J52)</f>
        <v>152</v>
      </c>
      <c r="L52" s="71"/>
      <c r="M52" s="12">
        <f t="shared" si="11"/>
        <v>0</v>
      </c>
      <c r="N52" s="12">
        <f t="shared" si="11"/>
        <v>0</v>
      </c>
      <c r="P52" s="1" t="b">
        <f>+C52='[1]NCA RELEASES (2)'!C87</f>
        <v>1</v>
      </c>
      <c r="Q52" s="1" t="b">
        <f>+D52='[1]NCA RELEASES (2)'!D87</f>
        <v>1</v>
      </c>
      <c r="R52" s="1" t="b">
        <f>+E52='[1]NCA RELEASES (2)'!D44</f>
        <v>1</v>
      </c>
      <c r="S52" s="1" t="b">
        <f>+F52='[1]all(net trust &amp;WF) (2)'!C87</f>
        <v>1</v>
      </c>
      <c r="T52" s="1" t="b">
        <f>+G52='[1]all(net trust &amp;WF) (2)'!D87</f>
        <v>1</v>
      </c>
      <c r="U52" s="1" t="b">
        <f>+H52='[1]all(net trust &amp;WF) (2)'!D44</f>
        <v>1</v>
      </c>
    </row>
    <row r="53" spans="2:11" ht="12.75">
      <c r="B53" s="2" t="s">
        <v>44</v>
      </c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1:14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 ht="12.75">
      <c r="A57" s="19" t="s">
        <v>45</v>
      </c>
      <c r="B57" s="19" t="s">
        <v>46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 ht="12.75">
      <c r="A58" s="19" t="s">
        <v>47</v>
      </c>
      <c r="B58" s="19" t="s">
        <v>48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 ht="12.75">
      <c r="A59" s="19" t="s">
        <v>49</v>
      </c>
      <c r="B59" s="19" t="s">
        <v>50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 ht="12.75">
      <c r="A60" s="19" t="s">
        <v>51</v>
      </c>
      <c r="B60" s="19" t="s">
        <v>52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 ht="12.75">
      <c r="A61" s="19" t="s">
        <v>53</v>
      </c>
      <c r="B61" s="19" t="s">
        <v>346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 ht="12.75">
      <c r="A62" s="19" t="s">
        <v>54</v>
      </c>
      <c r="B62" s="19" t="s">
        <v>56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55</v>
      </c>
      <c r="B63" s="19" t="s">
        <v>57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3:11" ht="12.75">
      <c r="C64" s="6"/>
      <c r="D64" s="6"/>
      <c r="E64" s="6"/>
      <c r="F64" s="6"/>
      <c r="G64" s="6"/>
      <c r="H64" s="6"/>
      <c r="I64" s="6"/>
      <c r="J64" s="6"/>
      <c r="K64" s="6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>
        <f>+C8-'[1]NCA RELEASES (2)'!C89</f>
        <v>0</v>
      </c>
      <c r="D66" s="6">
        <f>+D8-'[1]NCA RELEASES (2)'!D89</f>
        <v>0</v>
      </c>
      <c r="E66" s="6"/>
      <c r="F66" s="6">
        <f>+F8-'[1]all(net trust &amp;WF) (2)'!C89</f>
        <v>0</v>
      </c>
      <c r="G66" s="6">
        <f>+G8-'[1]all(net trust &amp;WF) (2)'!D89</f>
        <v>0</v>
      </c>
      <c r="H66" s="6"/>
      <c r="I66" s="6"/>
      <c r="J66" s="6"/>
      <c r="K66" s="6"/>
    </row>
    <row r="67" spans="3:11" ht="12.75">
      <c r="C67" s="6"/>
      <c r="D67" s="6"/>
      <c r="E67" s="6"/>
      <c r="F67" s="6"/>
      <c r="G67" s="6"/>
      <c r="H67" s="6"/>
      <c r="I67" s="6"/>
      <c r="J67" s="6"/>
      <c r="K67" s="6"/>
    </row>
    <row r="68" spans="3:11" ht="12.75">
      <c r="C68" s="6"/>
      <c r="D68" s="6"/>
      <c r="E68" s="6"/>
      <c r="F68" s="6"/>
      <c r="G68" s="6"/>
      <c r="H68" s="6"/>
      <c r="I68" s="6"/>
      <c r="J68" s="6"/>
      <c r="K68" s="6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6"/>
      <c r="D74" s="6"/>
      <c r="E74" s="6"/>
      <c r="F74" s="6"/>
      <c r="G74" s="6"/>
      <c r="H74" s="6"/>
      <c r="I74" s="6"/>
      <c r="J74" s="6"/>
      <c r="K74" s="6"/>
    </row>
    <row r="75" spans="3:11" ht="12.75">
      <c r="C75" s="6"/>
      <c r="D75" s="6"/>
      <c r="E75" s="6"/>
      <c r="F75" s="6"/>
      <c r="G75" s="6"/>
      <c r="H75" s="6"/>
      <c r="I75" s="6"/>
      <c r="J75" s="6"/>
      <c r="K75" s="6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31" bottom="0.23" header="0.17" footer="0.17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BreakPreview" zoomScaleSheetLayoutView="100" zoomScalePageLayoutView="0" workbookViewId="0" topLeftCell="A1">
      <pane xSplit="1" ySplit="7" topLeftCell="B86" activePane="bottomRight" state="frozen"/>
      <selection pane="topLeft" activeCell="J160" sqref="J160"/>
      <selection pane="topRight" activeCell="J160" sqref="J160"/>
      <selection pane="bottomLeft" activeCell="J160" sqref="J160"/>
      <selection pane="bottomRight" activeCell="A5" sqref="A5:A7"/>
    </sheetView>
  </sheetViews>
  <sheetFormatPr defaultColWidth="9.140625" defaultRowHeight="12.75"/>
  <cols>
    <col min="1" max="1" width="30.28125" style="65" customWidth="1"/>
    <col min="2" max="5" width="13.7109375" style="65" customWidth="1"/>
    <col min="6" max="6" width="12.421875" style="65" customWidth="1"/>
    <col min="7" max="7" width="10.7109375" style="66" customWidth="1"/>
    <col min="8" max="8" width="11.28125" style="67" customWidth="1"/>
    <col min="9" max="16384" width="9.140625" style="67" customWidth="1"/>
  </cols>
  <sheetData>
    <row r="1" spans="1:8" s="27" customFormat="1" ht="12.75" customHeight="1">
      <c r="A1" s="24"/>
      <c r="B1" s="25"/>
      <c r="C1" s="25"/>
      <c r="D1" s="25"/>
      <c r="E1" s="25"/>
      <c r="F1" s="25"/>
      <c r="G1" s="25"/>
      <c r="H1" s="26"/>
    </row>
    <row r="2" spans="1:8" s="30" customFormat="1" ht="14.25">
      <c r="A2" s="28" t="s">
        <v>73</v>
      </c>
      <c r="B2" s="29"/>
      <c r="C2" s="29"/>
      <c r="D2" s="29"/>
      <c r="E2" s="29"/>
      <c r="F2" s="29"/>
      <c r="G2" s="29"/>
      <c r="H2" s="29"/>
    </row>
    <row r="3" spans="1:8" s="30" customFormat="1" ht="11.25">
      <c r="A3" s="31" t="str">
        <f>+'[2]By Agency-SUM'!$A$3</f>
        <v>As of February 28, 2014</v>
      </c>
      <c r="B3" s="29"/>
      <c r="C3" s="29"/>
      <c r="D3" s="29"/>
      <c r="E3" s="29"/>
      <c r="F3" s="29"/>
      <c r="G3" s="29"/>
      <c r="H3" s="32"/>
    </row>
    <row r="4" spans="1:8" s="30" customFormat="1" ht="11.25">
      <c r="A4" s="33" t="s">
        <v>74</v>
      </c>
      <c r="B4" s="34"/>
      <c r="C4" s="34"/>
      <c r="D4" s="34"/>
      <c r="E4" s="34"/>
      <c r="F4" s="34"/>
      <c r="G4" s="34"/>
      <c r="H4" s="34"/>
    </row>
    <row r="5" spans="1:8" s="27" customFormat="1" ht="18" customHeight="1">
      <c r="A5" s="75" t="s">
        <v>75</v>
      </c>
      <c r="B5" s="78" t="s">
        <v>76</v>
      </c>
      <c r="C5" s="79"/>
      <c r="D5" s="79"/>
      <c r="E5" s="79"/>
      <c r="F5" s="79"/>
      <c r="G5" s="79"/>
      <c r="H5" s="80"/>
    </row>
    <row r="6" spans="1:8" s="27" customFormat="1" ht="12.75" customHeight="1">
      <c r="A6" s="76"/>
      <c r="B6" s="81"/>
      <c r="C6" s="82"/>
      <c r="D6" s="82"/>
      <c r="E6" s="82"/>
      <c r="F6" s="82"/>
      <c r="G6" s="82"/>
      <c r="H6" s="83"/>
    </row>
    <row r="7" spans="1:8" s="27" customFormat="1" ht="30" customHeight="1">
      <c r="A7" s="77"/>
      <c r="B7" s="35" t="s">
        <v>339</v>
      </c>
      <c r="C7" s="36" t="s">
        <v>340</v>
      </c>
      <c r="D7" s="36" t="s">
        <v>341</v>
      </c>
      <c r="E7" s="36" t="s">
        <v>342</v>
      </c>
      <c r="F7" s="37" t="s">
        <v>77</v>
      </c>
      <c r="G7" s="37" t="s">
        <v>78</v>
      </c>
      <c r="H7" s="37" t="s">
        <v>79</v>
      </c>
    </row>
    <row r="8" spans="1:8" s="40" customFormat="1" ht="11.25">
      <c r="A8" s="38"/>
      <c r="B8" s="39"/>
      <c r="C8" s="39"/>
      <c r="D8" s="39"/>
      <c r="E8" s="39"/>
      <c r="F8" s="39"/>
      <c r="G8" s="39"/>
      <c r="H8" s="39"/>
    </row>
    <row r="9" spans="1:8" s="40" customFormat="1" ht="11.25">
      <c r="A9" s="38" t="s">
        <v>8</v>
      </c>
      <c r="B9" s="39"/>
      <c r="C9" s="39"/>
      <c r="D9" s="39"/>
      <c r="E9" s="39"/>
      <c r="F9" s="39"/>
      <c r="G9" s="39"/>
      <c r="H9" s="39"/>
    </row>
    <row r="10" spans="1:8" s="40" customFormat="1" ht="11.25" customHeight="1">
      <c r="A10" s="41" t="s">
        <v>80</v>
      </c>
      <c r="B10" s="42">
        <f aca="true" t="shared" si="0" ref="B10:G10">SUM(B11:B15)</f>
        <v>1416770</v>
      </c>
      <c r="C10" s="42">
        <f t="shared" si="0"/>
        <v>1009404</v>
      </c>
      <c r="D10" s="42">
        <f t="shared" si="0"/>
        <v>157112</v>
      </c>
      <c r="E10" s="42">
        <f t="shared" si="0"/>
        <v>1166516</v>
      </c>
      <c r="F10" s="42">
        <f t="shared" si="0"/>
        <v>250254</v>
      </c>
      <c r="G10" s="42">
        <f t="shared" si="0"/>
        <v>407366</v>
      </c>
      <c r="H10" s="42">
        <f aca="true" t="shared" si="1" ref="H10:H15">E10/B10*100</f>
        <v>82.33630017575189</v>
      </c>
    </row>
    <row r="11" spans="1:8" s="40" customFormat="1" ht="11.25" customHeight="1">
      <c r="A11" s="43" t="s">
        <v>81</v>
      </c>
      <c r="B11" s="44">
        <f>+'[2]By Agency-REG (C)'!B11+'[2]By Agency-SPEC'!B11</f>
        <v>434569</v>
      </c>
      <c r="C11" s="44">
        <f>+'[2]By Agency-REG'!C11+'[2]By Agency-SPEC'!C11</f>
        <v>340749</v>
      </c>
      <c r="D11" s="44">
        <f>+'[2]By Agency-REG'!D11+'[2]By Agency-SPEC'!D11</f>
        <v>33952</v>
      </c>
      <c r="E11" s="44">
        <f>SUM(C11:D11)</f>
        <v>374701</v>
      </c>
      <c r="F11" s="44">
        <f>B11-E11</f>
        <v>59868</v>
      </c>
      <c r="G11" s="44">
        <f>B11-C11</f>
        <v>93820</v>
      </c>
      <c r="H11" s="44">
        <f t="shared" si="1"/>
        <v>86.22359165057793</v>
      </c>
    </row>
    <row r="12" spans="1:8" s="40" customFormat="1" ht="11.25" customHeight="1">
      <c r="A12" s="45" t="s">
        <v>82</v>
      </c>
      <c r="B12" s="44">
        <f>+'[2]By Agency-REG (C)'!B12+'[2]By Agency-SPEC'!B12</f>
        <v>13225</v>
      </c>
      <c r="C12" s="44">
        <f>+'[2]By Agency-REG'!C12+'[2]By Agency-SPEC'!C12</f>
        <v>10833</v>
      </c>
      <c r="D12" s="44">
        <f>+'[2]By Agency-REG'!D12+'[2]By Agency-SPEC'!D12</f>
        <v>2390</v>
      </c>
      <c r="E12" s="44">
        <f>SUM(C12:D12)</f>
        <v>13223</v>
      </c>
      <c r="F12" s="44">
        <f>B12-E12</f>
        <v>2</v>
      </c>
      <c r="G12" s="44">
        <f>B12-C12</f>
        <v>2392</v>
      </c>
      <c r="H12" s="44">
        <f t="shared" si="1"/>
        <v>99.98487712665406</v>
      </c>
    </row>
    <row r="13" spans="1:8" s="40" customFormat="1" ht="11.25" customHeight="1">
      <c r="A13" s="40" t="s">
        <v>83</v>
      </c>
      <c r="B13" s="44">
        <f>+'[2]By Agency-REG (C)'!B13+'[2]By Agency-SPEC'!B13</f>
        <v>45497</v>
      </c>
      <c r="C13" s="44">
        <f>+'[2]By Agency-REG'!C13+'[2]By Agency-SPEC'!C13</f>
        <v>37668</v>
      </c>
      <c r="D13" s="44">
        <f>+'[2]By Agency-REG'!D13+'[2]By Agency-SPEC'!D13</f>
        <v>3742</v>
      </c>
      <c r="E13" s="44">
        <f>SUM(C13:D13)</f>
        <v>41410</v>
      </c>
      <c r="F13" s="44">
        <f>B13-E13</f>
        <v>4087</v>
      </c>
      <c r="G13" s="44">
        <f>B13-C13</f>
        <v>7829</v>
      </c>
      <c r="H13" s="44">
        <f t="shared" si="1"/>
        <v>91.01699013121744</v>
      </c>
    </row>
    <row r="14" spans="1:8" s="40" customFormat="1" ht="11.25" customHeight="1">
      <c r="A14" s="43" t="s">
        <v>84</v>
      </c>
      <c r="B14" s="44">
        <f>+'[2]By Agency-REG (C)'!B14+'[2]By Agency-SPEC'!B14</f>
        <v>904879</v>
      </c>
      <c r="C14" s="44">
        <f>+'[2]By Agency-REG'!C14+'[2]By Agency-SPEC'!C14</f>
        <v>605456</v>
      </c>
      <c r="D14" s="44">
        <f>+'[2]By Agency-REG'!D14+'[2]By Agency-SPEC'!D14</f>
        <v>113737</v>
      </c>
      <c r="E14" s="44">
        <f>SUM(C14:D14)</f>
        <v>719193</v>
      </c>
      <c r="F14" s="44">
        <f>B14-E14</f>
        <v>185686</v>
      </c>
      <c r="G14" s="44">
        <f>B14-C14</f>
        <v>299423</v>
      </c>
      <c r="H14" s="44">
        <f t="shared" si="1"/>
        <v>79.47946631538582</v>
      </c>
    </row>
    <row r="15" spans="1:8" s="40" customFormat="1" ht="11.25" customHeight="1">
      <c r="A15" s="40" t="s">
        <v>85</v>
      </c>
      <c r="B15" s="44">
        <f>+'[2]By Agency-REG (C)'!B15+'[2]By Agency-SPEC'!B15</f>
        <v>18600</v>
      </c>
      <c r="C15" s="44">
        <f>+'[2]By Agency-REG'!C15+'[2]By Agency-SPEC'!C15</f>
        <v>14698</v>
      </c>
      <c r="D15" s="44">
        <f>+'[2]By Agency-REG'!D15+'[2]By Agency-SPEC'!D15</f>
        <v>3291</v>
      </c>
      <c r="E15" s="44">
        <f>SUM(C15:D15)</f>
        <v>17989</v>
      </c>
      <c r="F15" s="44">
        <f>B15-E15</f>
        <v>611</v>
      </c>
      <c r="G15" s="44">
        <f>B15-C15</f>
        <v>3902</v>
      </c>
      <c r="H15" s="44">
        <f t="shared" si="1"/>
        <v>96.71505376344086</v>
      </c>
    </row>
    <row r="16" spans="2:8" s="40" customFormat="1" ht="11.25" customHeight="1">
      <c r="B16" s="39"/>
      <c r="C16" s="39"/>
      <c r="D16" s="39"/>
      <c r="E16" s="39"/>
      <c r="F16" s="39"/>
      <c r="G16" s="39"/>
      <c r="H16" s="39"/>
    </row>
    <row r="17" spans="1:8" s="40" customFormat="1" ht="11.25" customHeight="1">
      <c r="A17" s="46" t="s">
        <v>86</v>
      </c>
      <c r="B17" s="47">
        <f aca="true" t="shared" si="2" ref="B17:H17">+B18</f>
        <v>620007</v>
      </c>
      <c r="C17" s="47">
        <f t="shared" si="2"/>
        <v>196949</v>
      </c>
      <c r="D17" s="47">
        <f t="shared" si="2"/>
        <v>37897</v>
      </c>
      <c r="E17" s="47">
        <f t="shared" si="2"/>
        <v>234846</v>
      </c>
      <c r="F17" s="47">
        <f t="shared" si="2"/>
        <v>385161</v>
      </c>
      <c r="G17" s="47">
        <f t="shared" si="2"/>
        <v>423058</v>
      </c>
      <c r="H17" s="47">
        <f t="shared" si="2"/>
        <v>37.8779594423934</v>
      </c>
    </row>
    <row r="18" spans="1:8" s="40" customFormat="1" ht="11.25" customHeight="1">
      <c r="A18" s="40" t="s">
        <v>87</v>
      </c>
      <c r="B18" s="44">
        <f>+'[2]By Agency-REG (C)'!B18+'[2]By Agency-SPEC'!B18</f>
        <v>620007</v>
      </c>
      <c r="C18" s="44">
        <f>+'[2]By Agency-REG'!C18+'[2]By Agency-SPEC'!C18</f>
        <v>196949</v>
      </c>
      <c r="D18" s="44">
        <f>+'[2]By Agency-REG'!D18+'[2]By Agency-SPEC'!D18</f>
        <v>37897</v>
      </c>
      <c r="E18" s="44">
        <f>SUM(C18:D18)</f>
        <v>234846</v>
      </c>
      <c r="F18" s="44">
        <f>B18-E18</f>
        <v>385161</v>
      </c>
      <c r="G18" s="44">
        <f>B18-C18</f>
        <v>423058</v>
      </c>
      <c r="H18" s="44">
        <f>E18/B18*100</f>
        <v>37.8779594423934</v>
      </c>
    </row>
    <row r="19" spans="2:8" s="40" customFormat="1" ht="11.25" customHeight="1">
      <c r="B19" s="39"/>
      <c r="C19" s="39"/>
      <c r="D19" s="39"/>
      <c r="E19" s="39"/>
      <c r="F19" s="39"/>
      <c r="G19" s="39"/>
      <c r="H19" s="39"/>
    </row>
    <row r="20" spans="1:8" s="40" customFormat="1" ht="11.25" customHeight="1">
      <c r="A20" s="46" t="s">
        <v>88</v>
      </c>
      <c r="B20" s="47">
        <f aca="true" t="shared" si="3" ref="B20:H20">+B21</f>
        <v>29864</v>
      </c>
      <c r="C20" s="47">
        <f t="shared" si="3"/>
        <v>25427</v>
      </c>
      <c r="D20" s="47">
        <f t="shared" si="3"/>
        <v>3760</v>
      </c>
      <c r="E20" s="47">
        <f t="shared" si="3"/>
        <v>29187</v>
      </c>
      <c r="F20" s="47">
        <f t="shared" si="3"/>
        <v>677</v>
      </c>
      <c r="G20" s="47">
        <f t="shared" si="3"/>
        <v>4437</v>
      </c>
      <c r="H20" s="47">
        <f t="shared" si="3"/>
        <v>97.73305652290382</v>
      </c>
    </row>
    <row r="21" spans="1:8" s="40" customFormat="1" ht="11.25" customHeight="1">
      <c r="A21" s="40" t="s">
        <v>89</v>
      </c>
      <c r="B21" s="44">
        <f>+'[2]By Agency-REG (C)'!B21+'[2]By Agency-SPEC'!B21</f>
        <v>29864</v>
      </c>
      <c r="C21" s="44">
        <f>+'[2]By Agency-REG'!C21+'[2]By Agency-SPEC'!C21</f>
        <v>25427</v>
      </c>
      <c r="D21" s="44">
        <f>+'[2]By Agency-REG'!D21+'[2]By Agency-SPEC'!D21</f>
        <v>3760</v>
      </c>
      <c r="E21" s="44">
        <f>SUM(C21:D21)</f>
        <v>29187</v>
      </c>
      <c r="F21" s="44">
        <f>B21-E21</f>
        <v>677</v>
      </c>
      <c r="G21" s="44">
        <f>B21-C21</f>
        <v>4437</v>
      </c>
      <c r="H21" s="44">
        <f>E21/B21*100</f>
        <v>97.73305652290382</v>
      </c>
    </row>
    <row r="22" spans="2:8" s="40" customFormat="1" ht="11.25" customHeight="1">
      <c r="B22" s="39"/>
      <c r="C22" s="39"/>
      <c r="D22" s="39"/>
      <c r="E22" s="39"/>
      <c r="F22" s="39"/>
      <c r="G22" s="39"/>
      <c r="H22" s="39"/>
    </row>
    <row r="23" spans="1:8" s="40" customFormat="1" ht="11.25" customHeight="1">
      <c r="A23" s="46" t="s">
        <v>90</v>
      </c>
      <c r="B23" s="47">
        <f aca="true" t="shared" si="4" ref="B23:H23">+B24</f>
        <v>1999528</v>
      </c>
      <c r="C23" s="47">
        <f t="shared" si="4"/>
        <v>736062</v>
      </c>
      <c r="D23" s="47">
        <f t="shared" si="4"/>
        <v>416478</v>
      </c>
      <c r="E23" s="47">
        <f t="shared" si="4"/>
        <v>1152540</v>
      </c>
      <c r="F23" s="47">
        <f t="shared" si="4"/>
        <v>846988</v>
      </c>
      <c r="G23" s="47">
        <f t="shared" si="4"/>
        <v>1263466</v>
      </c>
      <c r="H23" s="47">
        <f t="shared" si="4"/>
        <v>57.640603182351036</v>
      </c>
    </row>
    <row r="24" spans="1:8" s="40" customFormat="1" ht="11.25" customHeight="1">
      <c r="A24" s="40" t="s">
        <v>91</v>
      </c>
      <c r="B24" s="44">
        <f>+'[2]By Agency-REG (C)'!B24+'[2]By Agency-SPEC'!B24</f>
        <v>1999528</v>
      </c>
      <c r="C24" s="44">
        <f>+'[2]By Agency-REG'!C24+'[2]By Agency-SPEC'!C24</f>
        <v>736062</v>
      </c>
      <c r="D24" s="44">
        <f>+'[2]By Agency-REG'!D24+'[2]By Agency-SPEC'!D24</f>
        <v>416478</v>
      </c>
      <c r="E24" s="44">
        <f>SUM(C24:D24)</f>
        <v>1152540</v>
      </c>
      <c r="F24" s="44">
        <f>B24-E24</f>
        <v>846988</v>
      </c>
      <c r="G24" s="44">
        <f>B24-C24</f>
        <v>1263466</v>
      </c>
      <c r="H24" s="44">
        <f>E24/B24*100</f>
        <v>57.640603182351036</v>
      </c>
    </row>
    <row r="25" spans="2:8" s="40" customFormat="1" ht="11.25" customHeight="1">
      <c r="B25" s="39"/>
      <c r="C25" s="39"/>
      <c r="D25" s="39"/>
      <c r="E25" s="39"/>
      <c r="F25" s="39"/>
      <c r="G25" s="39"/>
      <c r="H25" s="39"/>
    </row>
    <row r="26" spans="1:8" s="40" customFormat="1" ht="11.25" customHeight="1">
      <c r="A26" s="46" t="s">
        <v>92</v>
      </c>
      <c r="B26" s="42">
        <f aca="true" t="shared" si="5" ref="B26:G26">SUM(B27:B37)</f>
        <v>10607528</v>
      </c>
      <c r="C26" s="42">
        <f t="shared" si="5"/>
        <v>6726273</v>
      </c>
      <c r="D26" s="42">
        <f t="shared" si="5"/>
        <v>855073</v>
      </c>
      <c r="E26" s="42">
        <f t="shared" si="5"/>
        <v>7581346</v>
      </c>
      <c r="F26" s="42">
        <f t="shared" si="5"/>
        <v>3026182</v>
      </c>
      <c r="G26" s="42">
        <f t="shared" si="5"/>
        <v>3881255</v>
      </c>
      <c r="H26" s="42">
        <f aca="true" t="shared" si="6" ref="H26:H37">E26/B26*100</f>
        <v>71.47137391482728</v>
      </c>
    </row>
    <row r="27" spans="1:8" s="40" customFormat="1" ht="11.25" customHeight="1">
      <c r="A27" s="40" t="s">
        <v>91</v>
      </c>
      <c r="B27" s="44">
        <f>+'[2]By Agency-REG (C)'!B27+'[2]By Agency-SPEC'!B27</f>
        <v>8579013</v>
      </c>
      <c r="C27" s="44">
        <f>+'[2]By Agency-REG'!C27+'[2]By Agency-SPEC'!C27</f>
        <v>6073575</v>
      </c>
      <c r="D27" s="44">
        <f>+'[2]By Agency-REG'!D27+'[2]By Agency-SPEC'!D27</f>
        <v>544906</v>
      </c>
      <c r="E27" s="44">
        <f aca="true" t="shared" si="7" ref="E27:E37">SUM(C27:D27)</f>
        <v>6618481</v>
      </c>
      <c r="F27" s="44">
        <f aca="true" t="shared" si="8" ref="F27:F37">B27-E27</f>
        <v>1960532</v>
      </c>
      <c r="G27" s="44">
        <f aca="true" t="shared" si="9" ref="G27:G37">B27-C27</f>
        <v>2505438</v>
      </c>
      <c r="H27" s="44">
        <f t="shared" si="6"/>
        <v>77.14734783593404</v>
      </c>
    </row>
    <row r="28" spans="1:8" s="40" customFormat="1" ht="11.25" customHeight="1">
      <c r="A28" s="43" t="s">
        <v>93</v>
      </c>
      <c r="B28" s="44">
        <f>+'[2]By Agency-REG (C)'!B28+'[2]By Agency-SPEC'!B28</f>
        <v>4662</v>
      </c>
      <c r="C28" s="44">
        <f>+'[2]By Agency-REG'!C28+'[2]By Agency-SPEC'!C28</f>
        <v>4074</v>
      </c>
      <c r="D28" s="44">
        <f>+'[2]By Agency-REG'!D28+'[2]By Agency-SPEC'!D28</f>
        <v>588</v>
      </c>
      <c r="E28" s="44">
        <f t="shared" si="7"/>
        <v>4662</v>
      </c>
      <c r="F28" s="44">
        <f t="shared" si="8"/>
        <v>0</v>
      </c>
      <c r="G28" s="44">
        <f t="shared" si="9"/>
        <v>588</v>
      </c>
      <c r="H28" s="44">
        <f t="shared" si="6"/>
        <v>100</v>
      </c>
    </row>
    <row r="29" spans="1:8" s="40" customFormat="1" ht="11.25" customHeight="1">
      <c r="A29" s="43" t="s">
        <v>94</v>
      </c>
      <c r="B29" s="44">
        <f>+'[2]By Agency-REG (C)'!B29+'[2]By Agency-SPEC'!B29</f>
        <v>1681200</v>
      </c>
      <c r="C29" s="44">
        <f>+'[2]By Agency-REG'!C29+'[2]By Agency-SPEC'!C29</f>
        <v>473728</v>
      </c>
      <c r="D29" s="44">
        <f>+'[2]By Agency-REG'!D29+'[2]By Agency-SPEC'!D29</f>
        <v>275358</v>
      </c>
      <c r="E29" s="44">
        <f t="shared" si="7"/>
        <v>749086</v>
      </c>
      <c r="F29" s="44">
        <f t="shared" si="8"/>
        <v>932114</v>
      </c>
      <c r="G29" s="44">
        <f t="shared" si="9"/>
        <v>1207472</v>
      </c>
      <c r="H29" s="44">
        <f t="shared" si="6"/>
        <v>44.55662621936712</v>
      </c>
    </row>
    <row r="30" spans="1:8" s="40" customFormat="1" ht="11.25" customHeight="1">
      <c r="A30" s="43" t="s">
        <v>95</v>
      </c>
      <c r="B30" s="44">
        <f>+'[2]By Agency-REG (C)'!B30+'[2]By Agency-SPEC'!B30</f>
        <v>17480</v>
      </c>
      <c r="C30" s="44">
        <f>+'[2]By Agency-REG'!C30+'[2]By Agency-SPEC'!C30</f>
        <v>14734</v>
      </c>
      <c r="D30" s="44">
        <f>+'[2]By Agency-REG'!D30+'[2]By Agency-SPEC'!D30</f>
        <v>2734</v>
      </c>
      <c r="E30" s="44">
        <f t="shared" si="7"/>
        <v>17468</v>
      </c>
      <c r="F30" s="44">
        <f t="shared" si="8"/>
        <v>12</v>
      </c>
      <c r="G30" s="44">
        <f t="shared" si="9"/>
        <v>2746</v>
      </c>
      <c r="H30" s="44">
        <f t="shared" si="6"/>
        <v>99.93135011441647</v>
      </c>
    </row>
    <row r="31" spans="1:8" s="40" customFormat="1" ht="11.25" customHeight="1">
      <c r="A31" s="43" t="s">
        <v>96</v>
      </c>
      <c r="B31" s="44">
        <f>+'[2]By Agency-REG (C)'!B31+'[2]By Agency-SPEC'!B31</f>
        <v>9750</v>
      </c>
      <c r="C31" s="44">
        <f>+'[2]By Agency-REG'!C31+'[2]By Agency-SPEC'!C31</f>
        <v>4485</v>
      </c>
      <c r="D31" s="44">
        <f>+'[2]By Agency-REG'!D31+'[2]By Agency-SPEC'!D31</f>
        <v>1822</v>
      </c>
      <c r="E31" s="44">
        <f t="shared" si="7"/>
        <v>6307</v>
      </c>
      <c r="F31" s="44">
        <f t="shared" si="8"/>
        <v>3443</v>
      </c>
      <c r="G31" s="44">
        <f t="shared" si="9"/>
        <v>5265</v>
      </c>
      <c r="H31" s="44">
        <f t="shared" si="6"/>
        <v>64.68717948717949</v>
      </c>
    </row>
    <row r="32" spans="1:8" s="40" customFormat="1" ht="11.25" customHeight="1">
      <c r="A32" s="43" t="s">
        <v>97</v>
      </c>
      <c r="B32" s="44">
        <f>+'[2]By Agency-REG (C)'!B32+'[2]By Agency-SPEC'!B32</f>
        <v>8385</v>
      </c>
      <c r="C32" s="44">
        <f>+'[2]By Agency-REG'!C32+'[2]By Agency-SPEC'!C32</f>
        <v>5262</v>
      </c>
      <c r="D32" s="44">
        <f>+'[2]By Agency-REG'!D32+'[2]By Agency-SPEC'!D32</f>
        <v>2751</v>
      </c>
      <c r="E32" s="44">
        <f t="shared" si="7"/>
        <v>8013</v>
      </c>
      <c r="F32" s="44">
        <f t="shared" si="8"/>
        <v>372</v>
      </c>
      <c r="G32" s="44">
        <f t="shared" si="9"/>
        <v>3123</v>
      </c>
      <c r="H32" s="44">
        <f t="shared" si="6"/>
        <v>95.56350626118068</v>
      </c>
    </row>
    <row r="33" spans="1:8" s="40" customFormat="1" ht="11.25" customHeight="1">
      <c r="A33" s="43" t="s">
        <v>98</v>
      </c>
      <c r="B33" s="44">
        <f>+'[2]By Agency-REG (C)'!B33+'[2]By Agency-SPEC'!B33</f>
        <v>32250</v>
      </c>
      <c r="C33" s="44">
        <f>+'[2]By Agency-REG'!C33+'[2]By Agency-SPEC'!C33</f>
        <v>27229</v>
      </c>
      <c r="D33" s="44">
        <f>+'[2]By Agency-REG'!D33+'[2]By Agency-SPEC'!D33</f>
        <v>1551</v>
      </c>
      <c r="E33" s="44">
        <f t="shared" si="7"/>
        <v>28780</v>
      </c>
      <c r="F33" s="44">
        <f t="shared" si="8"/>
        <v>3470</v>
      </c>
      <c r="G33" s="44">
        <f t="shared" si="9"/>
        <v>5021</v>
      </c>
      <c r="H33" s="44">
        <f t="shared" si="6"/>
        <v>89.24031007751938</v>
      </c>
    </row>
    <row r="34" spans="1:8" s="40" customFormat="1" ht="11.25" customHeight="1">
      <c r="A34" s="43" t="s">
        <v>99</v>
      </c>
      <c r="B34" s="44">
        <f>+'[2]By Agency-REG (C)'!B34+'[2]By Agency-SPEC'!B34</f>
        <v>5663</v>
      </c>
      <c r="C34" s="44">
        <f>+'[2]By Agency-REG'!C34+'[2]By Agency-SPEC'!C34</f>
        <v>2034</v>
      </c>
      <c r="D34" s="44">
        <f>+'[2]By Agency-REG'!D34+'[2]By Agency-SPEC'!D34</f>
        <v>183</v>
      </c>
      <c r="E34" s="44">
        <f t="shared" si="7"/>
        <v>2217</v>
      </c>
      <c r="F34" s="44">
        <f t="shared" si="8"/>
        <v>3446</v>
      </c>
      <c r="G34" s="44">
        <f t="shared" si="9"/>
        <v>3629</v>
      </c>
      <c r="H34" s="44">
        <f t="shared" si="6"/>
        <v>39.14886102772382</v>
      </c>
    </row>
    <row r="35" spans="1:8" s="40" customFormat="1" ht="11.25" customHeight="1">
      <c r="A35" s="43" t="s">
        <v>100</v>
      </c>
      <c r="B35" s="44">
        <f>+'[2]By Agency-REG (C)'!B35+'[2]By Agency-SPEC'!B35</f>
        <v>16301</v>
      </c>
      <c r="C35" s="44">
        <f>+'[2]By Agency-REG'!C35+'[2]By Agency-SPEC'!C35</f>
        <v>6275</v>
      </c>
      <c r="D35" s="44">
        <f>+'[2]By Agency-REG'!D35+'[2]By Agency-SPEC'!D35</f>
        <v>1133</v>
      </c>
      <c r="E35" s="44">
        <f t="shared" si="7"/>
        <v>7408</v>
      </c>
      <c r="F35" s="44">
        <f t="shared" si="8"/>
        <v>8893</v>
      </c>
      <c r="G35" s="44">
        <f t="shared" si="9"/>
        <v>10026</v>
      </c>
      <c r="H35" s="44">
        <f t="shared" si="6"/>
        <v>45.44506471995583</v>
      </c>
    </row>
    <row r="36" spans="1:8" s="40" customFormat="1" ht="11.25" customHeight="1">
      <c r="A36" s="43" t="s">
        <v>101</v>
      </c>
      <c r="B36" s="44">
        <f>+'[2]By Agency-REG (C)'!B36+'[2]By Agency-SPEC'!B36</f>
        <v>121995</v>
      </c>
      <c r="C36" s="44">
        <f>+'[2]By Agency-REG'!C36+'[2]By Agency-SPEC'!C36</f>
        <v>39454</v>
      </c>
      <c r="D36" s="44">
        <f>+'[2]By Agency-REG'!D36+'[2]By Agency-SPEC'!D36</f>
        <v>4619</v>
      </c>
      <c r="E36" s="44">
        <f t="shared" si="7"/>
        <v>44073</v>
      </c>
      <c r="F36" s="44">
        <f t="shared" si="8"/>
        <v>77922</v>
      </c>
      <c r="G36" s="44">
        <f t="shared" si="9"/>
        <v>82541</v>
      </c>
      <c r="H36" s="44">
        <f t="shared" si="6"/>
        <v>36.12689044632977</v>
      </c>
    </row>
    <row r="37" spans="1:8" s="40" customFormat="1" ht="11.25" customHeight="1">
      <c r="A37" s="43" t="s">
        <v>102</v>
      </c>
      <c r="B37" s="44">
        <f>+'[2]By Agency-REG (C)'!B37+'[2]By Agency-SPEC'!B37</f>
        <v>130829</v>
      </c>
      <c r="C37" s="44">
        <f>+'[2]By Agency-REG'!C37+'[2]By Agency-SPEC'!C37</f>
        <v>75423</v>
      </c>
      <c r="D37" s="44">
        <f>+'[2]By Agency-REG'!D37+'[2]By Agency-SPEC'!D37</f>
        <v>19428</v>
      </c>
      <c r="E37" s="44">
        <f t="shared" si="7"/>
        <v>94851</v>
      </c>
      <c r="F37" s="44">
        <f t="shared" si="8"/>
        <v>35978</v>
      </c>
      <c r="G37" s="44">
        <f t="shared" si="9"/>
        <v>55406</v>
      </c>
      <c r="H37" s="44">
        <f t="shared" si="6"/>
        <v>72.49998089108684</v>
      </c>
    </row>
    <row r="38" spans="2:8" s="40" customFormat="1" ht="11.25" customHeight="1">
      <c r="B38" s="39"/>
      <c r="C38" s="39"/>
      <c r="D38" s="39"/>
      <c r="E38" s="39"/>
      <c r="F38" s="39"/>
      <c r="G38" s="39"/>
      <c r="H38" s="39"/>
    </row>
    <row r="39" spans="1:8" s="40" customFormat="1" ht="11.25" customHeight="1">
      <c r="A39" s="46" t="s">
        <v>103</v>
      </c>
      <c r="B39" s="47">
        <f aca="true" t="shared" si="10" ref="B39:G39">+B40+B41</f>
        <v>3067221</v>
      </c>
      <c r="C39" s="47">
        <f t="shared" si="10"/>
        <v>3031301</v>
      </c>
      <c r="D39" s="47">
        <f t="shared" si="10"/>
        <v>16531</v>
      </c>
      <c r="E39" s="47">
        <f t="shared" si="10"/>
        <v>3047832</v>
      </c>
      <c r="F39" s="47">
        <f t="shared" si="10"/>
        <v>19389</v>
      </c>
      <c r="G39" s="47">
        <f t="shared" si="10"/>
        <v>35920</v>
      </c>
      <c r="H39" s="42">
        <f>E39/B39*100</f>
        <v>99.36786426540507</v>
      </c>
    </row>
    <row r="40" spans="1:8" s="40" customFormat="1" ht="11.25" customHeight="1">
      <c r="A40" s="43" t="s">
        <v>104</v>
      </c>
      <c r="B40" s="44">
        <f>+'[2]By Agency-REG (C)'!B40+'[2]By Agency-SPEC'!B40</f>
        <v>3062179</v>
      </c>
      <c r="C40" s="44">
        <f>+'[2]By Agency-REG'!C40+'[2]By Agency-SPEC'!C40</f>
        <v>3028089</v>
      </c>
      <c r="D40" s="44">
        <f>+'[2]By Agency-REG'!D40+'[2]By Agency-SPEC'!D40</f>
        <v>16416</v>
      </c>
      <c r="E40" s="44">
        <f>SUM(C40:D40)</f>
        <v>3044505</v>
      </c>
      <c r="F40" s="44">
        <f>B40-E40</f>
        <v>17674</v>
      </c>
      <c r="G40" s="44">
        <f>B40-C40</f>
        <v>34090</v>
      </c>
      <c r="H40" s="44">
        <f>E40/B40*100</f>
        <v>99.42282929900571</v>
      </c>
    </row>
    <row r="41" spans="1:8" s="40" customFormat="1" ht="11.25" customHeight="1">
      <c r="A41" s="43" t="s">
        <v>105</v>
      </c>
      <c r="B41" s="44">
        <f>+'[2]By Agency-REG (C)'!B41+'[2]By Agency-SPEC'!B41</f>
        <v>5042</v>
      </c>
      <c r="C41" s="44">
        <f>+'[2]By Agency-REG'!C41+'[2]By Agency-SPEC'!C41</f>
        <v>3212</v>
      </c>
      <c r="D41" s="44">
        <f>+'[2]By Agency-REG'!D41+'[2]By Agency-SPEC'!D41</f>
        <v>115</v>
      </c>
      <c r="E41" s="44">
        <f>SUM(C41:D41)</f>
        <v>3327</v>
      </c>
      <c r="F41" s="44">
        <f>B41-E41</f>
        <v>1715</v>
      </c>
      <c r="G41" s="44">
        <f>B41-C41</f>
        <v>1830</v>
      </c>
      <c r="H41" s="44">
        <f>E41/B41*100</f>
        <v>65.98571995239985</v>
      </c>
    </row>
    <row r="42" spans="2:8" s="40" customFormat="1" ht="11.25" customHeight="1">
      <c r="B42" s="39"/>
      <c r="C42" s="39"/>
      <c r="D42" s="39"/>
      <c r="E42" s="39"/>
      <c r="F42" s="39"/>
      <c r="G42" s="39"/>
      <c r="H42" s="39"/>
    </row>
    <row r="43" spans="1:8" s="40" customFormat="1" ht="11.25" customHeight="1">
      <c r="A43" s="46" t="s">
        <v>106</v>
      </c>
      <c r="B43" s="47">
        <f aca="true" t="shared" si="11" ref="B43:G43">SUM(B44:B49)</f>
        <v>37134174</v>
      </c>
      <c r="C43" s="47">
        <f t="shared" si="11"/>
        <v>30886540</v>
      </c>
      <c r="D43" s="47">
        <f t="shared" si="11"/>
        <v>1868957</v>
      </c>
      <c r="E43" s="47">
        <f t="shared" si="11"/>
        <v>32755497</v>
      </c>
      <c r="F43" s="47">
        <f t="shared" si="11"/>
        <v>4378677</v>
      </c>
      <c r="G43" s="47">
        <f t="shared" si="11"/>
        <v>6247634</v>
      </c>
      <c r="H43" s="42">
        <f aca="true" t="shared" si="12" ref="H43:H49">E43/B43*100</f>
        <v>88.20849764963131</v>
      </c>
    </row>
    <row r="44" spans="1:8" s="40" customFormat="1" ht="11.25" customHeight="1">
      <c r="A44" s="43" t="s">
        <v>107</v>
      </c>
      <c r="B44" s="44">
        <f>+'[2]By Agency-REG (C)'!B44+'[2]By Agency-SPEC'!B44</f>
        <v>36942565</v>
      </c>
      <c r="C44" s="44">
        <f>+'[2]By Agency-REG'!C44+'[2]By Agency-SPEC'!C44</f>
        <v>30818478</v>
      </c>
      <c r="D44" s="44">
        <f>+'[2]By Agency-REG'!D44+'[2]By Agency-SPEC'!D44</f>
        <v>1836777</v>
      </c>
      <c r="E44" s="44">
        <f aca="true" t="shared" si="13" ref="E44:E51">SUM(C44:D44)</f>
        <v>32655255</v>
      </c>
      <c r="F44" s="44">
        <f aca="true" t="shared" si="14" ref="F44:F51">B44-E44</f>
        <v>4287310</v>
      </c>
      <c r="G44" s="44">
        <f aca="true" t="shared" si="15" ref="G44:G51">B44-C44</f>
        <v>6124087</v>
      </c>
      <c r="H44" s="44">
        <f t="shared" si="12"/>
        <v>88.39466073890647</v>
      </c>
    </row>
    <row r="45" spans="1:8" s="40" customFormat="1" ht="11.25" customHeight="1">
      <c r="A45" s="48" t="s">
        <v>108</v>
      </c>
      <c r="B45" s="44">
        <f>+'[2]By Agency-REG (C)'!B45+'[2]By Agency-SPEC'!B45</f>
        <v>3737</v>
      </c>
      <c r="C45" s="44">
        <f>+'[2]By Agency-REG'!C45+'[2]By Agency-SPEC'!C45</f>
        <v>1816</v>
      </c>
      <c r="D45" s="44">
        <f>+'[2]By Agency-REG'!D45+'[2]By Agency-SPEC'!D45</f>
        <v>174</v>
      </c>
      <c r="E45" s="44">
        <f t="shared" si="13"/>
        <v>1990</v>
      </c>
      <c r="F45" s="44">
        <f t="shared" si="14"/>
        <v>1747</v>
      </c>
      <c r="G45" s="44">
        <f t="shared" si="15"/>
        <v>1921</v>
      </c>
      <c r="H45" s="44">
        <f t="shared" si="12"/>
        <v>53.25127107305325</v>
      </c>
    </row>
    <row r="46" spans="1:8" s="40" customFormat="1" ht="11.25" customHeight="1">
      <c r="A46" s="48" t="s">
        <v>109</v>
      </c>
      <c r="B46" s="44">
        <f>+'[2]By Agency-REG (C)'!B46+'[2]By Agency-SPEC'!B46</f>
        <v>2018</v>
      </c>
      <c r="C46" s="44">
        <f>+'[2]By Agency-REG'!C46+'[2]By Agency-SPEC'!C46</f>
        <v>866</v>
      </c>
      <c r="D46" s="44">
        <f>+'[2]By Agency-REG'!D46+'[2]By Agency-SPEC'!D46</f>
        <v>45</v>
      </c>
      <c r="E46" s="44">
        <f t="shared" si="13"/>
        <v>911</v>
      </c>
      <c r="F46" s="44">
        <f t="shared" si="14"/>
        <v>1107</v>
      </c>
      <c r="G46" s="44">
        <f t="shared" si="15"/>
        <v>1152</v>
      </c>
      <c r="H46" s="44">
        <f t="shared" si="12"/>
        <v>45.14370664023786</v>
      </c>
    </row>
    <row r="47" spans="1:8" s="40" customFormat="1" ht="11.25" customHeight="1">
      <c r="A47" s="43" t="s">
        <v>110</v>
      </c>
      <c r="B47" s="44">
        <f>+'[2]By Agency-REG (C)'!B47+'[2]By Agency-SPEC'!B47</f>
        <v>37598</v>
      </c>
      <c r="C47" s="44">
        <f>+'[2]By Agency-REG'!C47+'[2]By Agency-SPEC'!C47</f>
        <v>32932</v>
      </c>
      <c r="D47" s="44">
        <f>+'[2]By Agency-REG'!D47+'[2]By Agency-SPEC'!D47</f>
        <v>3452</v>
      </c>
      <c r="E47" s="44">
        <f t="shared" si="13"/>
        <v>36384</v>
      </c>
      <c r="F47" s="44">
        <f t="shared" si="14"/>
        <v>1214</v>
      </c>
      <c r="G47" s="44">
        <f t="shared" si="15"/>
        <v>4666</v>
      </c>
      <c r="H47" s="44">
        <f t="shared" si="12"/>
        <v>96.77110484600244</v>
      </c>
    </row>
    <row r="48" spans="1:8" s="40" customFormat="1" ht="11.25" customHeight="1">
      <c r="A48" s="43" t="s">
        <v>111</v>
      </c>
      <c r="B48" s="44">
        <f>+'[2]By Agency-REG (C)'!B48+'[2]By Agency-SPEC'!B48</f>
        <v>138658</v>
      </c>
      <c r="C48" s="44">
        <f>+'[2]By Agency-REG'!C48+'[2]By Agency-SPEC'!C48</f>
        <v>23528</v>
      </c>
      <c r="D48" s="44">
        <f>+'[2]By Agency-REG'!D48+'[2]By Agency-SPEC'!D48</f>
        <v>27831</v>
      </c>
      <c r="E48" s="44">
        <f t="shared" si="13"/>
        <v>51359</v>
      </c>
      <c r="F48" s="44">
        <f t="shared" si="14"/>
        <v>87299</v>
      </c>
      <c r="G48" s="44">
        <f t="shared" si="15"/>
        <v>115130</v>
      </c>
      <c r="H48" s="44">
        <f t="shared" si="12"/>
        <v>37.04005538807714</v>
      </c>
    </row>
    <row r="49" spans="1:8" s="40" customFormat="1" ht="11.25" customHeight="1">
      <c r="A49" s="40" t="s">
        <v>112</v>
      </c>
      <c r="B49" s="44">
        <f>+'[2]By Agency-REG (C)'!B49+'[2]By Agency-SPEC'!B49</f>
        <v>9598</v>
      </c>
      <c r="C49" s="44">
        <f>+'[2]By Agency-REG'!C49+'[2]By Agency-SPEC'!C49</f>
        <v>8920</v>
      </c>
      <c r="D49" s="44">
        <f>+'[2]By Agency-REG'!D49+'[2]By Agency-SPEC'!D49</f>
        <v>678</v>
      </c>
      <c r="E49" s="44">
        <f t="shared" si="13"/>
        <v>9598</v>
      </c>
      <c r="F49" s="44">
        <f t="shared" si="14"/>
        <v>0</v>
      </c>
      <c r="G49" s="44">
        <f t="shared" si="15"/>
        <v>678</v>
      </c>
      <c r="H49" s="44">
        <f t="shared" si="12"/>
        <v>100</v>
      </c>
    </row>
    <row r="50" spans="2:8" s="40" customFormat="1" ht="11.25" customHeight="1">
      <c r="B50" s="44"/>
      <c r="C50" s="44"/>
      <c r="D50" s="44"/>
      <c r="E50" s="44">
        <f t="shared" si="13"/>
        <v>0</v>
      </c>
      <c r="F50" s="44">
        <f t="shared" si="14"/>
        <v>0</v>
      </c>
      <c r="G50" s="44">
        <f t="shared" si="15"/>
        <v>0</v>
      </c>
      <c r="H50" s="44"/>
    </row>
    <row r="51" spans="1:8" s="40" customFormat="1" ht="11.25" customHeight="1">
      <c r="A51" s="46" t="s">
        <v>113</v>
      </c>
      <c r="B51" s="44">
        <f>+'[2]By Agency-REG (C)'!B51+'[2]By Agency-SPEC'!B51</f>
        <v>4729086</v>
      </c>
      <c r="C51" s="44">
        <f>+'[2]By Agency-REG'!C51+'[2]By Agency-SPEC'!C51</f>
        <v>3940268</v>
      </c>
      <c r="D51" s="44">
        <f>+'[2]By Agency-REG'!D51+'[2]By Agency-SPEC'!D51</f>
        <v>398693</v>
      </c>
      <c r="E51" s="44">
        <f t="shared" si="13"/>
        <v>4338961</v>
      </c>
      <c r="F51" s="44">
        <f t="shared" si="14"/>
        <v>390125</v>
      </c>
      <c r="G51" s="44">
        <f t="shared" si="15"/>
        <v>788818</v>
      </c>
      <c r="H51" s="44">
        <f>E51/B51*100</f>
        <v>91.75052007935571</v>
      </c>
    </row>
    <row r="52" spans="1:8" s="40" customFormat="1" ht="11.25" customHeight="1">
      <c r="A52" s="49"/>
      <c r="B52" s="39"/>
      <c r="C52" s="39"/>
      <c r="D52" s="39"/>
      <c r="E52" s="39"/>
      <c r="F52" s="39"/>
      <c r="G52" s="39"/>
      <c r="H52" s="39"/>
    </row>
    <row r="53" spans="1:8" s="40" customFormat="1" ht="11.25" customHeight="1">
      <c r="A53" s="41" t="s">
        <v>114</v>
      </c>
      <c r="B53" s="47">
        <f aca="true" t="shared" si="16" ref="B53:H53">+B54</f>
        <v>140822</v>
      </c>
      <c r="C53" s="47">
        <f t="shared" si="16"/>
        <v>106990</v>
      </c>
      <c r="D53" s="47">
        <f t="shared" si="16"/>
        <v>13824</v>
      </c>
      <c r="E53" s="47">
        <f t="shared" si="16"/>
        <v>120814</v>
      </c>
      <c r="F53" s="47">
        <f t="shared" si="16"/>
        <v>20008</v>
      </c>
      <c r="G53" s="47">
        <f t="shared" si="16"/>
        <v>33832</v>
      </c>
      <c r="H53" s="47">
        <f t="shared" si="16"/>
        <v>85.79199272840891</v>
      </c>
    </row>
    <row r="54" spans="1:8" s="40" customFormat="1" ht="11.25" customHeight="1">
      <c r="A54" s="43" t="s">
        <v>91</v>
      </c>
      <c r="B54" s="44">
        <f>+'[2]By Agency-REG (C)'!B54+'[2]By Agency-SPEC'!B54</f>
        <v>140822</v>
      </c>
      <c r="C54" s="44">
        <f>+'[2]By Agency-REG'!C54+'[2]By Agency-SPEC'!C54</f>
        <v>106990</v>
      </c>
      <c r="D54" s="44">
        <f>+'[2]By Agency-REG'!D54+'[2]By Agency-SPEC'!D54</f>
        <v>13824</v>
      </c>
      <c r="E54" s="44">
        <f>SUM(C54:D54)</f>
        <v>120814</v>
      </c>
      <c r="F54" s="44">
        <f>B54-E54</f>
        <v>20008</v>
      </c>
      <c r="G54" s="44">
        <f>B54-C54</f>
        <v>33832</v>
      </c>
      <c r="H54" s="44">
        <f>E54/B54*100</f>
        <v>85.79199272840891</v>
      </c>
    </row>
    <row r="55" spans="1:8" s="40" customFormat="1" ht="11.25" customHeight="1">
      <c r="A55" s="43"/>
      <c r="B55" s="39"/>
      <c r="C55" s="39"/>
      <c r="D55" s="39"/>
      <c r="E55" s="39"/>
      <c r="F55" s="39"/>
      <c r="G55" s="39"/>
      <c r="H55" s="39"/>
    </row>
    <row r="56" spans="1:8" s="40" customFormat="1" ht="11.25" customHeight="1">
      <c r="A56" s="41" t="s">
        <v>115</v>
      </c>
      <c r="B56" s="47">
        <f aca="true" t="shared" si="17" ref="B56:G56">SUM(B57:B62)</f>
        <v>3418899</v>
      </c>
      <c r="C56" s="47">
        <f t="shared" si="17"/>
        <v>1303632</v>
      </c>
      <c r="D56" s="47">
        <f t="shared" si="17"/>
        <v>281054</v>
      </c>
      <c r="E56" s="47">
        <f t="shared" si="17"/>
        <v>1584686</v>
      </c>
      <c r="F56" s="47">
        <f t="shared" si="17"/>
        <v>1834213</v>
      </c>
      <c r="G56" s="47">
        <f t="shared" si="17"/>
        <v>2115267</v>
      </c>
      <c r="H56" s="42">
        <f aca="true" t="shared" si="18" ref="H56:H62">E56/B56*100</f>
        <v>46.350769648357556</v>
      </c>
    </row>
    <row r="57" spans="1:8" s="40" customFormat="1" ht="11.25" customHeight="1">
      <c r="A57" s="43" t="s">
        <v>91</v>
      </c>
      <c r="B57" s="44">
        <f>+'[2]By Agency-REG (C)'!B57+'[2]By Agency-SPEC'!B57</f>
        <v>2751725</v>
      </c>
      <c r="C57" s="44">
        <f>+'[2]By Agency-REG'!C57+'[2]By Agency-SPEC'!C57</f>
        <v>944401</v>
      </c>
      <c r="D57" s="44">
        <f>+'[2]By Agency-REG'!D57+'[2]By Agency-SPEC'!D57</f>
        <v>178535</v>
      </c>
      <c r="E57" s="44">
        <f aca="true" t="shared" si="19" ref="E57:E62">SUM(C57:D57)</f>
        <v>1122936</v>
      </c>
      <c r="F57" s="44">
        <f aca="true" t="shared" si="20" ref="F57:F62">B57-E57</f>
        <v>1628789</v>
      </c>
      <c r="G57" s="44">
        <f aca="true" t="shared" si="21" ref="G57:G62">B57-C57</f>
        <v>1807324</v>
      </c>
      <c r="H57" s="44">
        <f t="shared" si="18"/>
        <v>40.80843834322107</v>
      </c>
    </row>
    <row r="58" spans="1:8" s="40" customFormat="1" ht="11.25" customHeight="1">
      <c r="A58" s="43" t="s">
        <v>116</v>
      </c>
      <c r="B58" s="44">
        <f>+'[2]By Agency-REG (C)'!B58+'[2]By Agency-SPEC'!B58</f>
        <v>145703</v>
      </c>
      <c r="C58" s="44">
        <f>+'[2]By Agency-REG'!C58+'[2]By Agency-SPEC'!C58</f>
        <v>83165</v>
      </c>
      <c r="D58" s="44">
        <f>+'[2]By Agency-REG'!D58+'[2]By Agency-SPEC'!D58</f>
        <v>10785</v>
      </c>
      <c r="E58" s="44">
        <f t="shared" si="19"/>
        <v>93950</v>
      </c>
      <c r="F58" s="44">
        <f t="shared" si="20"/>
        <v>51753</v>
      </c>
      <c r="G58" s="44">
        <f t="shared" si="21"/>
        <v>62538</v>
      </c>
      <c r="H58" s="44">
        <f t="shared" si="18"/>
        <v>64.48048427280152</v>
      </c>
    </row>
    <row r="59" spans="1:8" s="40" customFormat="1" ht="11.25" customHeight="1">
      <c r="A59" s="43" t="s">
        <v>117</v>
      </c>
      <c r="B59" s="44">
        <f>+'[2]By Agency-REG (C)'!B59+'[2]By Agency-SPEC'!B59</f>
        <v>131213</v>
      </c>
      <c r="C59" s="44">
        <f>+'[2]By Agency-REG'!C59+'[2]By Agency-SPEC'!C59</f>
        <v>71865</v>
      </c>
      <c r="D59" s="44">
        <f>+'[2]By Agency-REG'!D59+'[2]By Agency-SPEC'!D59</f>
        <v>9944</v>
      </c>
      <c r="E59" s="44">
        <f t="shared" si="19"/>
        <v>81809</v>
      </c>
      <c r="F59" s="44">
        <f t="shared" si="20"/>
        <v>49404</v>
      </c>
      <c r="G59" s="44">
        <f t="shared" si="21"/>
        <v>59348</v>
      </c>
      <c r="H59" s="44">
        <f t="shared" si="18"/>
        <v>62.34824293324594</v>
      </c>
    </row>
    <row r="60" spans="1:8" s="40" customFormat="1" ht="11.25" customHeight="1">
      <c r="A60" s="43" t="s">
        <v>118</v>
      </c>
      <c r="B60" s="44">
        <f>+'[2]By Agency-REG (C)'!B60+'[2]By Agency-SPEC'!B60</f>
        <v>372174</v>
      </c>
      <c r="C60" s="44">
        <f>+'[2]By Agency-REG'!C60+'[2]By Agency-SPEC'!C60</f>
        <v>190939</v>
      </c>
      <c r="D60" s="44">
        <f>+'[2]By Agency-REG'!D60+'[2]By Agency-SPEC'!D60</f>
        <v>77107</v>
      </c>
      <c r="E60" s="44">
        <f t="shared" si="19"/>
        <v>268046</v>
      </c>
      <c r="F60" s="44">
        <f t="shared" si="20"/>
        <v>104128</v>
      </c>
      <c r="G60" s="44">
        <f t="shared" si="21"/>
        <v>181235</v>
      </c>
      <c r="H60" s="44">
        <f t="shared" si="18"/>
        <v>72.02168877997926</v>
      </c>
    </row>
    <row r="61" spans="1:8" s="40" customFormat="1" ht="11.25" customHeight="1">
      <c r="A61" s="43" t="s">
        <v>119</v>
      </c>
      <c r="B61" s="44">
        <f>+'[2]By Agency-REG (C)'!B61+'[2]By Agency-SPEC'!B61</f>
        <v>8848</v>
      </c>
      <c r="C61" s="44">
        <f>+'[2]By Agency-REG'!C61+'[2]By Agency-SPEC'!C61</f>
        <v>6153</v>
      </c>
      <c r="D61" s="44">
        <f>+'[2]By Agency-REG'!D61+'[2]By Agency-SPEC'!D61</f>
        <v>2673</v>
      </c>
      <c r="E61" s="44">
        <f t="shared" si="19"/>
        <v>8826</v>
      </c>
      <c r="F61" s="44">
        <f t="shared" si="20"/>
        <v>22</v>
      </c>
      <c r="G61" s="44">
        <f t="shared" si="21"/>
        <v>2695</v>
      </c>
      <c r="H61" s="44">
        <f t="shared" si="18"/>
        <v>99.75135623869801</v>
      </c>
    </row>
    <row r="62" spans="1:8" s="40" customFormat="1" ht="11.25" customHeight="1">
      <c r="A62" s="43" t="s">
        <v>120</v>
      </c>
      <c r="B62" s="44">
        <f>+'[2]By Agency-REG (C)'!B62+'[2]By Agency-SPEC'!B62</f>
        <v>9236</v>
      </c>
      <c r="C62" s="44">
        <f>+'[2]By Agency-REG'!C62+'[2]By Agency-SPEC'!C62</f>
        <v>7109</v>
      </c>
      <c r="D62" s="44">
        <f>+'[2]By Agency-REG'!D62+'[2]By Agency-SPEC'!D62</f>
        <v>2010</v>
      </c>
      <c r="E62" s="44">
        <f t="shared" si="19"/>
        <v>9119</v>
      </c>
      <c r="F62" s="44">
        <f t="shared" si="20"/>
        <v>117</v>
      </c>
      <c r="G62" s="44">
        <f t="shared" si="21"/>
        <v>2127</v>
      </c>
      <c r="H62" s="44">
        <f t="shared" si="18"/>
        <v>98.73321784322218</v>
      </c>
    </row>
    <row r="63" spans="1:8" s="40" customFormat="1" ht="11.25" customHeight="1">
      <c r="A63" s="43"/>
      <c r="B63" s="39"/>
      <c r="C63" s="39"/>
      <c r="D63" s="39"/>
      <c r="E63" s="39"/>
      <c r="F63" s="39"/>
      <c r="G63" s="39"/>
      <c r="H63" s="39"/>
    </row>
    <row r="64" spans="1:8" s="40" customFormat="1" ht="11.25" customHeight="1">
      <c r="A64" s="46" t="s">
        <v>121</v>
      </c>
      <c r="B64" s="50">
        <f aca="true" t="shared" si="22" ref="B64:G64">SUM(B65:B75)</f>
        <v>1799660</v>
      </c>
      <c r="C64" s="50">
        <f t="shared" si="22"/>
        <v>1068306</v>
      </c>
      <c r="D64" s="50">
        <f t="shared" si="22"/>
        <v>206111</v>
      </c>
      <c r="E64" s="50">
        <f t="shared" si="22"/>
        <v>1274417</v>
      </c>
      <c r="F64" s="50">
        <f t="shared" si="22"/>
        <v>525243</v>
      </c>
      <c r="G64" s="50">
        <f t="shared" si="22"/>
        <v>731354</v>
      </c>
      <c r="H64" s="42">
        <f aca="true" t="shared" si="23" ref="H64:H75">E64/B64*100</f>
        <v>70.81432048275785</v>
      </c>
    </row>
    <row r="65" spans="1:8" s="40" customFormat="1" ht="11.25" customHeight="1">
      <c r="A65" s="43" t="s">
        <v>122</v>
      </c>
      <c r="B65" s="44">
        <f>+'[2]By Agency-REG (C)'!B65+'[2]By Agency-SPEC'!B65</f>
        <v>70243</v>
      </c>
      <c r="C65" s="44">
        <f>+'[2]By Agency-REG'!C65+'[2]By Agency-SPEC'!C65</f>
        <v>62980</v>
      </c>
      <c r="D65" s="44">
        <f>+'[2]By Agency-REG'!D65+'[2]By Agency-SPEC'!D65</f>
        <v>6177</v>
      </c>
      <c r="E65" s="44">
        <f aca="true" t="shared" si="24" ref="E65:E75">SUM(C65:D65)</f>
        <v>69157</v>
      </c>
      <c r="F65" s="44">
        <f aca="true" t="shared" si="25" ref="F65:F75">B65-E65</f>
        <v>1086</v>
      </c>
      <c r="G65" s="44">
        <f aca="true" t="shared" si="26" ref="G65:G75">B65-C65</f>
        <v>7263</v>
      </c>
      <c r="H65" s="44">
        <f t="shared" si="23"/>
        <v>98.4539384707373</v>
      </c>
    </row>
    <row r="66" spans="1:8" s="40" customFormat="1" ht="11.25" customHeight="1">
      <c r="A66" s="43" t="s">
        <v>123</v>
      </c>
      <c r="B66" s="44">
        <f>+'[2]By Agency-REG (C)'!B66+'[2]By Agency-SPEC'!B66</f>
        <v>335983</v>
      </c>
      <c r="C66" s="44">
        <f>+'[2]By Agency-REG'!C66+'[2]By Agency-SPEC'!C66</f>
        <v>181232</v>
      </c>
      <c r="D66" s="44">
        <f>+'[2]By Agency-REG'!D66+'[2]By Agency-SPEC'!D66</f>
        <v>25145</v>
      </c>
      <c r="E66" s="44">
        <f t="shared" si="24"/>
        <v>206377</v>
      </c>
      <c r="F66" s="44">
        <f t="shared" si="25"/>
        <v>129606</v>
      </c>
      <c r="G66" s="44">
        <f t="shared" si="26"/>
        <v>154751</v>
      </c>
      <c r="H66" s="44">
        <f t="shared" si="23"/>
        <v>61.424833994577114</v>
      </c>
    </row>
    <row r="67" spans="1:8" s="40" customFormat="1" ht="11.25" customHeight="1">
      <c r="A67" s="43" t="s">
        <v>124</v>
      </c>
      <c r="B67" s="44">
        <f>+'[2]By Agency-REG (C)'!B67+'[2]By Agency-SPEC'!B67</f>
        <v>1107260</v>
      </c>
      <c r="C67" s="44">
        <f>+'[2]By Agency-REG'!C67+'[2]By Agency-SPEC'!C67</f>
        <v>587439</v>
      </c>
      <c r="D67" s="44">
        <f>+'[2]By Agency-REG'!D67+'[2]By Agency-SPEC'!D67</f>
        <v>147870</v>
      </c>
      <c r="E67" s="44">
        <f t="shared" si="24"/>
        <v>735309</v>
      </c>
      <c r="F67" s="44">
        <f t="shared" si="25"/>
        <v>371951</v>
      </c>
      <c r="G67" s="44">
        <f t="shared" si="26"/>
        <v>519821</v>
      </c>
      <c r="H67" s="44">
        <f t="shared" si="23"/>
        <v>66.40798005888409</v>
      </c>
    </row>
    <row r="68" spans="1:8" s="40" customFormat="1" ht="11.25" customHeight="1">
      <c r="A68" s="43" t="s">
        <v>125</v>
      </c>
      <c r="B68" s="44">
        <f>+'[2]By Agency-REG (C)'!B68+'[2]By Agency-SPEC'!B68</f>
        <v>19281</v>
      </c>
      <c r="C68" s="44">
        <f>+'[2]By Agency-REG'!C68+'[2]By Agency-SPEC'!C68</f>
        <v>16076</v>
      </c>
      <c r="D68" s="44">
        <f>+'[2]By Agency-REG'!D68+'[2]By Agency-SPEC'!D68</f>
        <v>1754</v>
      </c>
      <c r="E68" s="44">
        <f t="shared" si="24"/>
        <v>17830</v>
      </c>
      <c r="F68" s="44">
        <f t="shared" si="25"/>
        <v>1451</v>
      </c>
      <c r="G68" s="44">
        <f t="shared" si="26"/>
        <v>3205</v>
      </c>
      <c r="H68" s="44">
        <f t="shared" si="23"/>
        <v>92.47445671904984</v>
      </c>
    </row>
    <row r="69" spans="1:8" s="40" customFormat="1" ht="11.25" customHeight="1">
      <c r="A69" s="43" t="s">
        <v>126</v>
      </c>
      <c r="B69" s="44">
        <f>+'[2]By Agency-REG (C)'!B69+'[2]By Agency-SPEC'!B69</f>
        <v>131897</v>
      </c>
      <c r="C69" s="44">
        <f>+'[2]By Agency-REG'!C69+'[2]By Agency-SPEC'!C69</f>
        <v>110699</v>
      </c>
      <c r="D69" s="44">
        <f>+'[2]By Agency-REG'!D69+'[2]By Agency-SPEC'!D69</f>
        <v>11150</v>
      </c>
      <c r="E69" s="44">
        <f t="shared" si="24"/>
        <v>121849</v>
      </c>
      <c r="F69" s="44">
        <f t="shared" si="25"/>
        <v>10048</v>
      </c>
      <c r="G69" s="44">
        <f t="shared" si="26"/>
        <v>21198</v>
      </c>
      <c r="H69" s="44">
        <f t="shared" si="23"/>
        <v>92.38193438819685</v>
      </c>
    </row>
    <row r="70" spans="1:8" s="40" customFormat="1" ht="11.25" customHeight="1">
      <c r="A70" s="43" t="s">
        <v>127</v>
      </c>
      <c r="B70" s="44">
        <f>+'[2]By Agency-REG (C)'!B70+'[2]By Agency-SPEC'!B70</f>
        <v>1537</v>
      </c>
      <c r="C70" s="44">
        <f>+'[2]By Agency-REG'!C70+'[2]By Agency-SPEC'!C70</f>
        <v>1172</v>
      </c>
      <c r="D70" s="44">
        <f>+'[2]By Agency-REG'!D70+'[2]By Agency-SPEC'!D70</f>
        <v>275</v>
      </c>
      <c r="E70" s="44">
        <f t="shared" si="24"/>
        <v>1447</v>
      </c>
      <c r="F70" s="44">
        <f t="shared" si="25"/>
        <v>90</v>
      </c>
      <c r="G70" s="44">
        <f t="shared" si="26"/>
        <v>365</v>
      </c>
      <c r="H70" s="44">
        <f t="shared" si="23"/>
        <v>94.14443721535459</v>
      </c>
    </row>
    <row r="71" spans="1:8" s="40" customFormat="1" ht="11.25" customHeight="1">
      <c r="A71" s="40" t="s">
        <v>128</v>
      </c>
      <c r="B71" s="44">
        <f>+'[2]By Agency-REG (C)'!B71+'[2]By Agency-SPEC'!B71</f>
        <v>50737</v>
      </c>
      <c r="C71" s="44">
        <f>+'[2]By Agency-REG'!C71+'[2]By Agency-SPEC'!C71</f>
        <v>38070</v>
      </c>
      <c r="D71" s="44">
        <f>+'[2]By Agency-REG'!D71+'[2]By Agency-SPEC'!D71</f>
        <v>4983</v>
      </c>
      <c r="E71" s="44">
        <f t="shared" si="24"/>
        <v>43053</v>
      </c>
      <c r="F71" s="44">
        <f t="shared" si="25"/>
        <v>7684</v>
      </c>
      <c r="G71" s="44">
        <f t="shared" si="26"/>
        <v>12667</v>
      </c>
      <c r="H71" s="44">
        <f t="shared" si="23"/>
        <v>84.85523385300668</v>
      </c>
    </row>
    <row r="72" spans="1:8" s="40" customFormat="1" ht="11.25" customHeight="1">
      <c r="A72" s="43" t="s">
        <v>129</v>
      </c>
      <c r="B72" s="44">
        <f>+'[2]By Agency-REG (C)'!B72+'[2]By Agency-SPEC'!B72</f>
        <v>29313</v>
      </c>
      <c r="C72" s="44">
        <f>+'[2]By Agency-REG'!C72+'[2]By Agency-SPEC'!C72</f>
        <v>22917</v>
      </c>
      <c r="D72" s="44">
        <f>+'[2]By Agency-REG'!D72+'[2]By Agency-SPEC'!D72</f>
        <v>4177</v>
      </c>
      <c r="E72" s="44">
        <f t="shared" si="24"/>
        <v>27094</v>
      </c>
      <c r="F72" s="44">
        <f t="shared" si="25"/>
        <v>2219</v>
      </c>
      <c r="G72" s="44">
        <f t="shared" si="26"/>
        <v>6396</v>
      </c>
      <c r="H72" s="44">
        <f t="shared" si="23"/>
        <v>92.42997987241156</v>
      </c>
    </row>
    <row r="73" spans="1:8" s="40" customFormat="1" ht="11.25" customHeight="1">
      <c r="A73" s="43" t="s">
        <v>130</v>
      </c>
      <c r="B73" s="44">
        <f>+'[2]By Agency-REG (C)'!B73+'[2]By Agency-SPEC'!B73</f>
        <v>6788</v>
      </c>
      <c r="C73" s="44">
        <f>+'[2]By Agency-REG'!C73+'[2]By Agency-SPEC'!C73</f>
        <v>5182</v>
      </c>
      <c r="D73" s="44">
        <f>+'[2]By Agency-REG'!D73+'[2]By Agency-SPEC'!D73</f>
        <v>1601</v>
      </c>
      <c r="E73" s="44">
        <f t="shared" si="24"/>
        <v>6783</v>
      </c>
      <c r="F73" s="44">
        <f t="shared" si="25"/>
        <v>5</v>
      </c>
      <c r="G73" s="44">
        <f t="shared" si="26"/>
        <v>1606</v>
      </c>
      <c r="H73" s="44">
        <f t="shared" si="23"/>
        <v>99.92634060106069</v>
      </c>
    </row>
    <row r="74" spans="1:8" s="40" customFormat="1" ht="11.25" customHeight="1">
      <c r="A74" s="48" t="s">
        <v>131</v>
      </c>
      <c r="B74" s="44">
        <f>+'[2]By Agency-REG (C)'!B74+'[2]By Agency-SPEC'!B74</f>
        <v>5972</v>
      </c>
      <c r="C74" s="44">
        <f>+'[2]By Agency-REG'!C74+'[2]By Agency-SPEC'!C74</f>
        <v>3977</v>
      </c>
      <c r="D74" s="44">
        <f>+'[2]By Agency-REG'!D74+'[2]By Agency-SPEC'!D74</f>
        <v>919</v>
      </c>
      <c r="E74" s="44">
        <f t="shared" si="24"/>
        <v>4896</v>
      </c>
      <c r="F74" s="44">
        <f t="shared" si="25"/>
        <v>1076</v>
      </c>
      <c r="G74" s="44">
        <f t="shared" si="26"/>
        <v>1995</v>
      </c>
      <c r="H74" s="44">
        <f t="shared" si="23"/>
        <v>81.98258539852645</v>
      </c>
    </row>
    <row r="75" spans="1:8" s="40" customFormat="1" ht="11.25" customHeight="1">
      <c r="A75" s="40" t="s">
        <v>132</v>
      </c>
      <c r="B75" s="44">
        <f>+'[2]By Agency-REG (C)'!B75+'[2]By Agency-SPEC'!B75</f>
        <v>40649</v>
      </c>
      <c r="C75" s="44">
        <f>+'[2]By Agency-REG'!C75+'[2]By Agency-SPEC'!C75</f>
        <v>38562</v>
      </c>
      <c r="D75" s="44">
        <f>+'[2]By Agency-REG'!D75+'[2]By Agency-SPEC'!D75</f>
        <v>2060</v>
      </c>
      <c r="E75" s="44">
        <f t="shared" si="24"/>
        <v>40622</v>
      </c>
      <c r="F75" s="44">
        <f t="shared" si="25"/>
        <v>27</v>
      </c>
      <c r="G75" s="44">
        <f t="shared" si="26"/>
        <v>2087</v>
      </c>
      <c r="H75" s="44">
        <f t="shared" si="23"/>
        <v>99.93357770178848</v>
      </c>
    </row>
    <row r="76" spans="2:8" s="40" customFormat="1" ht="11.25" customHeight="1">
      <c r="B76" s="39"/>
      <c r="C76" s="39"/>
      <c r="D76" s="39"/>
      <c r="E76" s="39"/>
      <c r="F76" s="39"/>
      <c r="G76" s="39"/>
      <c r="H76" s="39"/>
    </row>
    <row r="77" spans="1:8" s="40" customFormat="1" ht="11.25" customHeight="1">
      <c r="A77" s="46" t="s">
        <v>133</v>
      </c>
      <c r="B77" s="47">
        <f aca="true" t="shared" si="27" ref="B77:G77">SUM(B78:B81)</f>
        <v>2129933</v>
      </c>
      <c r="C77" s="47">
        <f t="shared" si="27"/>
        <v>1127933</v>
      </c>
      <c r="D77" s="47">
        <f t="shared" si="27"/>
        <v>176168</v>
      </c>
      <c r="E77" s="47">
        <f t="shared" si="27"/>
        <v>1304101</v>
      </c>
      <c r="F77" s="47">
        <f t="shared" si="27"/>
        <v>825832</v>
      </c>
      <c r="G77" s="47">
        <f t="shared" si="27"/>
        <v>1002000</v>
      </c>
      <c r="H77" s="42">
        <f>E77/B77*100</f>
        <v>61.2273249909739</v>
      </c>
    </row>
    <row r="78" spans="1:8" s="40" customFormat="1" ht="11.25" customHeight="1">
      <c r="A78" s="43" t="s">
        <v>91</v>
      </c>
      <c r="B78" s="44">
        <f>+'[2]By Agency-REG (C)'!B78+'[2]By Agency-SPEC'!B78</f>
        <v>2117133</v>
      </c>
      <c r="C78" s="44">
        <f>+'[2]By Agency-REG'!C78+'[2]By Agency-SPEC'!C78</f>
        <v>1121480</v>
      </c>
      <c r="D78" s="44">
        <f>+'[2]By Agency-REG'!D78+'[2]By Agency-SPEC'!D78</f>
        <v>175713</v>
      </c>
      <c r="E78" s="44">
        <f>SUM(C78:D78)</f>
        <v>1297193</v>
      </c>
      <c r="F78" s="44">
        <f>B78-E78</f>
        <v>819940</v>
      </c>
      <c r="G78" s="44">
        <f>B78-C78</f>
        <v>995653</v>
      </c>
      <c r="H78" s="44">
        <f>E78/B78*100</f>
        <v>61.27120969726513</v>
      </c>
    </row>
    <row r="79" spans="1:8" s="40" customFormat="1" ht="11.25" customHeight="1">
      <c r="A79" s="43" t="s">
        <v>134</v>
      </c>
      <c r="B79" s="44">
        <f>+'[2]By Agency-REG (C)'!B79+'[2]By Agency-SPEC'!B79</f>
        <v>7842</v>
      </c>
      <c r="C79" s="44">
        <f>+'[2]By Agency-REG'!C79+'[2]By Agency-SPEC'!C79</f>
        <v>4687</v>
      </c>
      <c r="D79" s="44">
        <f>+'[2]By Agency-REG'!D79+'[2]By Agency-SPEC'!D79</f>
        <v>111</v>
      </c>
      <c r="E79" s="44">
        <f>SUM(C79:D79)</f>
        <v>4798</v>
      </c>
      <c r="F79" s="44">
        <f>B79-E79</f>
        <v>3044</v>
      </c>
      <c r="G79" s="44">
        <f>B79-C79</f>
        <v>3155</v>
      </c>
      <c r="H79" s="44">
        <f>E79/B79*100</f>
        <v>61.183371588880384</v>
      </c>
    </row>
    <row r="80" spans="1:8" s="40" customFormat="1" ht="11.25" customHeight="1">
      <c r="A80" s="43" t="s">
        <v>135</v>
      </c>
      <c r="B80" s="44">
        <f>+'[2]By Agency-REG (C)'!B80+'[2]By Agency-SPEC'!B80</f>
        <v>747</v>
      </c>
      <c r="C80" s="44">
        <f>+'[2]By Agency-REG'!C80+'[2]By Agency-SPEC'!C80</f>
        <v>265</v>
      </c>
      <c r="D80" s="44">
        <f>+'[2]By Agency-REG'!D80+'[2]By Agency-SPEC'!D80</f>
        <v>42</v>
      </c>
      <c r="E80" s="44">
        <f>SUM(C80:D80)</f>
        <v>307</v>
      </c>
      <c r="F80" s="44">
        <f>B80-E80</f>
        <v>440</v>
      </c>
      <c r="G80" s="44">
        <f>B80-C80</f>
        <v>482</v>
      </c>
      <c r="H80" s="44">
        <f>E80/B80*100</f>
        <v>41.09772423025435</v>
      </c>
    </row>
    <row r="81" spans="1:8" s="40" customFormat="1" ht="11.25" customHeight="1">
      <c r="A81" s="43" t="s">
        <v>136</v>
      </c>
      <c r="B81" s="44">
        <f>+'[2]By Agency-REG (C)'!B81+'[2]By Agency-SPEC'!B81</f>
        <v>4211</v>
      </c>
      <c r="C81" s="44">
        <f>+'[2]By Agency-REG'!C81+'[2]By Agency-SPEC'!C81</f>
        <v>1501</v>
      </c>
      <c r="D81" s="44">
        <f>+'[2]By Agency-REG'!D81+'[2]By Agency-SPEC'!D81</f>
        <v>302</v>
      </c>
      <c r="E81" s="44">
        <f>SUM(C81:D81)</f>
        <v>1803</v>
      </c>
      <c r="F81" s="44">
        <f>B81-E81</f>
        <v>2408</v>
      </c>
      <c r="G81" s="44">
        <f>B81-C81</f>
        <v>2710</v>
      </c>
      <c r="H81" s="44">
        <f>E81/B81*100</f>
        <v>42.81643315127048</v>
      </c>
    </row>
    <row r="82" spans="2:8" s="40" customFormat="1" ht="11.25" customHeight="1">
      <c r="B82" s="39"/>
      <c r="C82" s="39"/>
      <c r="D82" s="39"/>
      <c r="E82" s="39"/>
      <c r="F82" s="39"/>
      <c r="G82" s="39"/>
      <c r="H82" s="39"/>
    </row>
    <row r="83" spans="1:8" s="40" customFormat="1" ht="11.25" customHeight="1">
      <c r="A83" s="46" t="s">
        <v>137</v>
      </c>
      <c r="B83" s="47">
        <f aca="true" t="shared" si="28" ref="B83:G83">SUM(B84:B86)</f>
        <v>5113797</v>
      </c>
      <c r="C83" s="47">
        <f t="shared" si="28"/>
        <v>3282285</v>
      </c>
      <c r="D83" s="47">
        <f t="shared" si="28"/>
        <v>463180</v>
      </c>
      <c r="E83" s="47">
        <f t="shared" si="28"/>
        <v>3745465</v>
      </c>
      <c r="F83" s="47">
        <f t="shared" si="28"/>
        <v>1368332</v>
      </c>
      <c r="G83" s="47">
        <f t="shared" si="28"/>
        <v>1831512</v>
      </c>
      <c r="H83" s="42">
        <f>E83/B83*100</f>
        <v>73.24234810259382</v>
      </c>
    </row>
    <row r="84" spans="1:8" s="40" customFormat="1" ht="11.25" customHeight="1">
      <c r="A84" s="43" t="s">
        <v>138</v>
      </c>
      <c r="B84" s="44">
        <f>+'[2]By Agency-REG (C)'!B84+'[2]By Agency-SPEC'!B84</f>
        <v>5038190</v>
      </c>
      <c r="C84" s="44">
        <f>+'[2]By Agency-REG'!C84+'[2]By Agency-SPEC'!C84</f>
        <v>3244249</v>
      </c>
      <c r="D84" s="44">
        <f>+'[2]By Agency-REG'!D84+'[2]By Agency-SPEC'!D84</f>
        <v>455719</v>
      </c>
      <c r="E84" s="44">
        <f>SUM(C84:D84)</f>
        <v>3699968</v>
      </c>
      <c r="F84" s="44">
        <f>B84-E84</f>
        <v>1338222</v>
      </c>
      <c r="G84" s="44">
        <f>B84-C84</f>
        <v>1793941</v>
      </c>
      <c r="H84" s="44">
        <f>E84/B84*100</f>
        <v>73.43843721654007</v>
      </c>
    </row>
    <row r="85" spans="1:8" s="40" customFormat="1" ht="11.25" customHeight="1">
      <c r="A85" s="43" t="s">
        <v>139</v>
      </c>
      <c r="B85" s="44">
        <f>+'[2]By Agency-REG (C)'!B85+'[2]By Agency-SPEC'!B85</f>
        <v>46929</v>
      </c>
      <c r="C85" s="44">
        <f>+'[2]By Agency-REG'!C85+'[2]By Agency-SPEC'!C85</f>
        <v>22338</v>
      </c>
      <c r="D85" s="44">
        <f>+'[2]By Agency-REG'!D85+'[2]By Agency-SPEC'!D85</f>
        <v>4515</v>
      </c>
      <c r="E85" s="44">
        <f>SUM(C85:D85)</f>
        <v>26853</v>
      </c>
      <c r="F85" s="44">
        <f>B85-E85</f>
        <v>20076</v>
      </c>
      <c r="G85" s="44">
        <f>B85-C85</f>
        <v>24591</v>
      </c>
      <c r="H85" s="44">
        <f>E85/B85*100</f>
        <v>57.220482004730556</v>
      </c>
    </row>
    <row r="86" spans="1:8" s="40" customFormat="1" ht="11.25" customHeight="1">
      <c r="A86" s="43" t="s">
        <v>140</v>
      </c>
      <c r="B86" s="44">
        <f>+'[2]By Agency-REG (C)'!B86+'[2]By Agency-SPEC'!B86</f>
        <v>28678</v>
      </c>
      <c r="C86" s="44">
        <f>+'[2]By Agency-REG'!C86+'[2]By Agency-SPEC'!C86</f>
        <v>15698</v>
      </c>
      <c r="D86" s="44">
        <f>+'[2]By Agency-REG'!D86+'[2]By Agency-SPEC'!D86</f>
        <v>2946</v>
      </c>
      <c r="E86" s="44">
        <f>SUM(C86:D86)</f>
        <v>18644</v>
      </c>
      <c r="F86" s="44">
        <f>B86-E86</f>
        <v>10034</v>
      </c>
      <c r="G86" s="44">
        <f>B86-C86</f>
        <v>12980</v>
      </c>
      <c r="H86" s="44">
        <f>E86/B86*100</f>
        <v>65.01150707859684</v>
      </c>
    </row>
    <row r="87" spans="2:8" s="40" customFormat="1" ht="11.25" customHeight="1">
      <c r="B87" s="39"/>
      <c r="C87" s="39"/>
      <c r="D87" s="39"/>
      <c r="E87" s="39"/>
      <c r="F87" s="39"/>
      <c r="G87" s="39"/>
      <c r="H87" s="39"/>
    </row>
    <row r="88" spans="1:8" s="40" customFormat="1" ht="11.25" customHeight="1">
      <c r="A88" s="46" t="s">
        <v>141</v>
      </c>
      <c r="B88" s="47">
        <f aca="true" t="shared" si="29" ref="B88:G88">SUM(B89:B95)</f>
        <v>19414483</v>
      </c>
      <c r="C88" s="47">
        <f t="shared" si="29"/>
        <v>13172167</v>
      </c>
      <c r="D88" s="47">
        <f t="shared" si="29"/>
        <v>2948178</v>
      </c>
      <c r="E88" s="47">
        <f t="shared" si="29"/>
        <v>16120345</v>
      </c>
      <c r="F88" s="47">
        <f t="shared" si="29"/>
        <v>3294138</v>
      </c>
      <c r="G88" s="47">
        <f t="shared" si="29"/>
        <v>6242316</v>
      </c>
      <c r="H88" s="42">
        <f aca="true" t="shared" si="30" ref="H88:H95">E88/B88*100</f>
        <v>83.03257418701287</v>
      </c>
    </row>
    <row r="89" spans="1:8" s="40" customFormat="1" ht="11.25" customHeight="1">
      <c r="A89" s="43" t="s">
        <v>122</v>
      </c>
      <c r="B89" s="44">
        <f>+'[2]By Agency-REG (C)'!B89+'[2]By Agency-SPEC'!B89</f>
        <v>619504</v>
      </c>
      <c r="C89" s="44">
        <f>+'[2]By Agency-REG'!C89+'[2]By Agency-SPEC'!C89</f>
        <v>410249</v>
      </c>
      <c r="D89" s="44">
        <f>+'[2]By Agency-REG'!D89+'[2]By Agency-SPEC'!D89</f>
        <v>60821</v>
      </c>
      <c r="E89" s="44">
        <f aca="true" t="shared" si="31" ref="E89:E95">SUM(C89:D89)</f>
        <v>471070</v>
      </c>
      <c r="F89" s="44">
        <f aca="true" t="shared" si="32" ref="F89:F95">B89-E89</f>
        <v>148434</v>
      </c>
      <c r="G89" s="44">
        <f aca="true" t="shared" si="33" ref="G89:G95">B89-C89</f>
        <v>209255</v>
      </c>
      <c r="H89" s="44">
        <f t="shared" si="30"/>
        <v>76.03986414938403</v>
      </c>
    </row>
    <row r="90" spans="1:8" s="40" customFormat="1" ht="11.25" customHeight="1">
      <c r="A90" s="43" t="s">
        <v>142</v>
      </c>
      <c r="B90" s="44">
        <f>+'[2]By Agency-REG (C)'!B90+'[2]By Agency-SPEC'!B90</f>
        <v>1679139</v>
      </c>
      <c r="C90" s="44">
        <f>+'[2]By Agency-REG'!C90+'[2]By Agency-SPEC'!C90</f>
        <v>1169413</v>
      </c>
      <c r="D90" s="44">
        <f>+'[2]By Agency-REG'!D90+'[2]By Agency-SPEC'!D90</f>
        <v>253726</v>
      </c>
      <c r="E90" s="44">
        <f t="shared" si="31"/>
        <v>1423139</v>
      </c>
      <c r="F90" s="44">
        <f t="shared" si="32"/>
        <v>256000</v>
      </c>
      <c r="G90" s="44">
        <f t="shared" si="33"/>
        <v>509726</v>
      </c>
      <c r="H90" s="44">
        <f t="shared" si="30"/>
        <v>84.75409123366201</v>
      </c>
    </row>
    <row r="91" spans="1:8" s="40" customFormat="1" ht="11.25" customHeight="1">
      <c r="A91" s="43" t="s">
        <v>143</v>
      </c>
      <c r="B91" s="44">
        <f>+'[2]By Agency-REG (C)'!B91+'[2]By Agency-SPEC'!B91</f>
        <v>1166253</v>
      </c>
      <c r="C91" s="44">
        <f>+'[2]By Agency-REG'!C91+'[2]By Agency-SPEC'!C91</f>
        <v>963291</v>
      </c>
      <c r="D91" s="44">
        <f>+'[2]By Agency-REG'!D91+'[2]By Agency-SPEC'!D91</f>
        <v>47930</v>
      </c>
      <c r="E91" s="44">
        <f t="shared" si="31"/>
        <v>1011221</v>
      </c>
      <c r="F91" s="44">
        <f t="shared" si="32"/>
        <v>155032</v>
      </c>
      <c r="G91" s="44">
        <f t="shared" si="33"/>
        <v>202962</v>
      </c>
      <c r="H91" s="44">
        <f t="shared" si="30"/>
        <v>86.70682947868087</v>
      </c>
    </row>
    <row r="92" spans="1:8" s="40" customFormat="1" ht="11.25" customHeight="1">
      <c r="A92" s="43" t="s">
        <v>144</v>
      </c>
      <c r="B92" s="44">
        <f>+'[2]By Agency-REG (C)'!B92+'[2]By Agency-SPEC'!B92</f>
        <v>23694</v>
      </c>
      <c r="C92" s="44">
        <f>+'[2]By Agency-REG'!C92+'[2]By Agency-SPEC'!C92</f>
        <v>10914</v>
      </c>
      <c r="D92" s="44">
        <f>+'[2]By Agency-REG'!D92+'[2]By Agency-SPEC'!D92</f>
        <v>2286</v>
      </c>
      <c r="E92" s="44">
        <f t="shared" si="31"/>
        <v>13200</v>
      </c>
      <c r="F92" s="44">
        <f t="shared" si="32"/>
        <v>10494</v>
      </c>
      <c r="G92" s="44">
        <f t="shared" si="33"/>
        <v>12780</v>
      </c>
      <c r="H92" s="44">
        <f t="shared" si="30"/>
        <v>55.71030640668524</v>
      </c>
    </row>
    <row r="93" spans="1:8" s="40" customFormat="1" ht="11.25" customHeight="1">
      <c r="A93" s="43" t="s">
        <v>145</v>
      </c>
      <c r="B93" s="44">
        <f>+'[2]By Agency-REG (C)'!B93+'[2]By Agency-SPEC'!B93</f>
        <v>150783</v>
      </c>
      <c r="C93" s="44">
        <f>+'[2]By Agency-REG'!C93+'[2]By Agency-SPEC'!C93</f>
        <v>119071</v>
      </c>
      <c r="D93" s="44">
        <f>+'[2]By Agency-REG'!D93+'[2]By Agency-SPEC'!D93</f>
        <v>16200</v>
      </c>
      <c r="E93" s="44">
        <f t="shared" si="31"/>
        <v>135271</v>
      </c>
      <c r="F93" s="44">
        <f t="shared" si="32"/>
        <v>15512</v>
      </c>
      <c r="G93" s="44">
        <f t="shared" si="33"/>
        <v>31712</v>
      </c>
      <c r="H93" s="44">
        <f t="shared" si="30"/>
        <v>89.71236810515775</v>
      </c>
    </row>
    <row r="94" spans="1:8" s="40" customFormat="1" ht="11.25" customHeight="1">
      <c r="A94" s="43" t="s">
        <v>146</v>
      </c>
      <c r="B94" s="44">
        <f>+'[2]By Agency-REG (C)'!B94+'[2]By Agency-SPEC'!B94</f>
        <v>15576477</v>
      </c>
      <c r="C94" s="44">
        <f>+'[2]By Agency-REG'!C94+'[2]By Agency-SPEC'!C94</f>
        <v>10320766</v>
      </c>
      <c r="D94" s="44">
        <f>+'[2]By Agency-REG'!D94+'[2]By Agency-SPEC'!D94</f>
        <v>2547045</v>
      </c>
      <c r="E94" s="44">
        <f t="shared" si="31"/>
        <v>12867811</v>
      </c>
      <c r="F94" s="44">
        <f t="shared" si="32"/>
        <v>2708666</v>
      </c>
      <c r="G94" s="44">
        <f t="shared" si="33"/>
        <v>5255711</v>
      </c>
      <c r="H94" s="44">
        <f t="shared" si="30"/>
        <v>82.61053510366946</v>
      </c>
    </row>
    <row r="95" spans="1:8" s="40" customFormat="1" ht="11.25" customHeight="1">
      <c r="A95" s="43" t="s">
        <v>147</v>
      </c>
      <c r="B95" s="44">
        <f>+'[2]By Agency-REG (C)'!B95+'[2]By Agency-SPEC'!B95</f>
        <v>198633</v>
      </c>
      <c r="C95" s="44">
        <f>+'[2]By Agency-REG'!C95+'[2]By Agency-SPEC'!C95</f>
        <v>178463</v>
      </c>
      <c r="D95" s="44">
        <f>+'[2]By Agency-REG'!D95+'[2]By Agency-SPEC'!D95</f>
        <v>20170</v>
      </c>
      <c r="E95" s="44">
        <f t="shared" si="31"/>
        <v>198633</v>
      </c>
      <c r="F95" s="44">
        <f t="shared" si="32"/>
        <v>0</v>
      </c>
      <c r="G95" s="44">
        <f t="shared" si="33"/>
        <v>20170</v>
      </c>
      <c r="H95" s="44">
        <f t="shared" si="30"/>
        <v>100</v>
      </c>
    </row>
    <row r="96" spans="2:8" s="40" customFormat="1" ht="11.25" customHeight="1">
      <c r="B96" s="39"/>
      <c r="C96" s="39"/>
      <c r="D96" s="39"/>
      <c r="E96" s="39"/>
      <c r="F96" s="39"/>
      <c r="G96" s="39"/>
      <c r="H96" s="39"/>
    </row>
    <row r="97" spans="1:8" s="40" customFormat="1" ht="11.25" customHeight="1">
      <c r="A97" s="46" t="s">
        <v>148</v>
      </c>
      <c r="B97" s="47">
        <f aca="true" t="shared" si="34" ref="B97:G97">SUM(B98:B107)</f>
        <v>1848539</v>
      </c>
      <c r="C97" s="47">
        <f t="shared" si="34"/>
        <v>1282887</v>
      </c>
      <c r="D97" s="47">
        <f t="shared" si="34"/>
        <v>221305</v>
      </c>
      <c r="E97" s="47">
        <f t="shared" si="34"/>
        <v>1504192</v>
      </c>
      <c r="F97" s="47">
        <f t="shared" si="34"/>
        <v>344347</v>
      </c>
      <c r="G97" s="47">
        <f t="shared" si="34"/>
        <v>565652</v>
      </c>
      <c r="H97" s="42">
        <f aca="true" t="shared" si="35" ref="H97:H107">E97/B97*100</f>
        <v>81.37193751389611</v>
      </c>
    </row>
    <row r="98" spans="1:8" s="40" customFormat="1" ht="11.25" customHeight="1">
      <c r="A98" s="43" t="s">
        <v>91</v>
      </c>
      <c r="B98" s="44">
        <f>+'[2]By Agency-REG (C)'!B98+'[2]By Agency-SPEC'!B98</f>
        <v>558034</v>
      </c>
      <c r="C98" s="44">
        <f>+'[2]By Agency-REG'!C98+'[2]By Agency-SPEC'!C98</f>
        <v>364437</v>
      </c>
      <c r="D98" s="44">
        <f>+'[2]By Agency-REG'!D98+'[2]By Agency-SPEC'!D98</f>
        <v>81385</v>
      </c>
      <c r="E98" s="44">
        <f aca="true" t="shared" si="36" ref="E98:E107">SUM(C98:D98)</f>
        <v>445822</v>
      </c>
      <c r="F98" s="44">
        <f aca="true" t="shared" si="37" ref="F98:F107">B98-E98</f>
        <v>112212</v>
      </c>
      <c r="G98" s="44">
        <f aca="true" t="shared" si="38" ref="G98:G107">B98-C98</f>
        <v>193597</v>
      </c>
      <c r="H98" s="44">
        <f t="shared" si="35"/>
        <v>79.89154782683492</v>
      </c>
    </row>
    <row r="99" spans="1:8" s="40" customFormat="1" ht="11.25" customHeight="1">
      <c r="A99" s="43" t="s">
        <v>149</v>
      </c>
      <c r="B99" s="44">
        <f>+'[2]By Agency-REG (C)'!B99+'[2]By Agency-SPEC'!B99</f>
        <v>288683</v>
      </c>
      <c r="C99" s="44">
        <f>+'[2]By Agency-REG'!C99+'[2]By Agency-SPEC'!C99</f>
        <v>193136</v>
      </c>
      <c r="D99" s="44">
        <f>+'[2]By Agency-REG'!D99+'[2]By Agency-SPEC'!D99</f>
        <v>36309</v>
      </c>
      <c r="E99" s="44">
        <f t="shared" si="36"/>
        <v>229445</v>
      </c>
      <c r="F99" s="44">
        <f t="shared" si="37"/>
        <v>59238</v>
      </c>
      <c r="G99" s="44">
        <f t="shared" si="38"/>
        <v>95547</v>
      </c>
      <c r="H99" s="44">
        <f t="shared" si="35"/>
        <v>79.47991395406034</v>
      </c>
    </row>
    <row r="100" spans="1:8" s="40" customFormat="1" ht="11.25" customHeight="1">
      <c r="A100" s="43" t="s">
        <v>150</v>
      </c>
      <c r="B100" s="44">
        <f>+'[2]By Agency-REG (C)'!B100+'[2]By Agency-SPEC'!B100</f>
        <v>94417</v>
      </c>
      <c r="C100" s="44">
        <f>+'[2]By Agency-REG'!C100+'[2]By Agency-SPEC'!C100</f>
        <v>67290</v>
      </c>
      <c r="D100" s="44">
        <f>+'[2]By Agency-REG'!D100+'[2]By Agency-SPEC'!D100</f>
        <v>24979</v>
      </c>
      <c r="E100" s="44">
        <f t="shared" si="36"/>
        <v>92269</v>
      </c>
      <c r="F100" s="44">
        <f t="shared" si="37"/>
        <v>2148</v>
      </c>
      <c r="G100" s="44">
        <f t="shared" si="38"/>
        <v>27127</v>
      </c>
      <c r="H100" s="44">
        <f t="shared" si="35"/>
        <v>97.72498596651027</v>
      </c>
    </row>
    <row r="101" spans="1:8" s="40" customFormat="1" ht="11.25" customHeight="1">
      <c r="A101" s="43" t="s">
        <v>151</v>
      </c>
      <c r="B101" s="44">
        <f>+'[2]By Agency-REG (C)'!B101+'[2]By Agency-SPEC'!B101</f>
        <v>163500</v>
      </c>
      <c r="C101" s="44">
        <f>+'[2]By Agency-REG'!C101+'[2]By Agency-SPEC'!C101</f>
        <v>102345</v>
      </c>
      <c r="D101" s="44">
        <f>+'[2]By Agency-REG'!D101+'[2]By Agency-SPEC'!D101</f>
        <v>22626</v>
      </c>
      <c r="E101" s="44">
        <f t="shared" si="36"/>
        <v>124971</v>
      </c>
      <c r="F101" s="44">
        <f t="shared" si="37"/>
        <v>38529</v>
      </c>
      <c r="G101" s="44">
        <f t="shared" si="38"/>
        <v>61155</v>
      </c>
      <c r="H101" s="44">
        <f t="shared" si="35"/>
        <v>76.4348623853211</v>
      </c>
    </row>
    <row r="102" spans="1:8" s="40" customFormat="1" ht="11.25" customHeight="1">
      <c r="A102" s="43" t="s">
        <v>152</v>
      </c>
      <c r="B102" s="44">
        <f>+'[2]By Agency-REG (C)'!B102+'[2]By Agency-SPEC'!B102</f>
        <v>153298</v>
      </c>
      <c r="C102" s="44">
        <f>+'[2]By Agency-REG'!C102+'[2]By Agency-SPEC'!C102</f>
        <v>125452</v>
      </c>
      <c r="D102" s="44">
        <f>+'[2]By Agency-REG'!D102+'[2]By Agency-SPEC'!D102</f>
        <v>10604</v>
      </c>
      <c r="E102" s="44">
        <f t="shared" si="36"/>
        <v>136056</v>
      </c>
      <c r="F102" s="44">
        <f t="shared" si="37"/>
        <v>17242</v>
      </c>
      <c r="G102" s="44">
        <f t="shared" si="38"/>
        <v>27846</v>
      </c>
      <c r="H102" s="44">
        <f t="shared" si="35"/>
        <v>88.75262560503072</v>
      </c>
    </row>
    <row r="103" spans="1:8" s="40" customFormat="1" ht="11.25" customHeight="1">
      <c r="A103" s="43" t="s">
        <v>153</v>
      </c>
      <c r="B103" s="44">
        <f>+'[2]By Agency-REG (C)'!B103+'[2]By Agency-SPEC'!B103</f>
        <v>32493</v>
      </c>
      <c r="C103" s="44">
        <f>+'[2]By Agency-REG'!C103+'[2]By Agency-SPEC'!C103</f>
        <v>28099</v>
      </c>
      <c r="D103" s="44">
        <f>+'[2]By Agency-REG'!D103+'[2]By Agency-SPEC'!D103</f>
        <v>2063</v>
      </c>
      <c r="E103" s="44">
        <f t="shared" si="36"/>
        <v>30162</v>
      </c>
      <c r="F103" s="44">
        <f t="shared" si="37"/>
        <v>2331</v>
      </c>
      <c r="G103" s="44">
        <f t="shared" si="38"/>
        <v>4394</v>
      </c>
      <c r="H103" s="44">
        <f t="shared" si="35"/>
        <v>92.82614717015973</v>
      </c>
    </row>
    <row r="104" spans="1:8" s="40" customFormat="1" ht="11.25" customHeight="1">
      <c r="A104" s="43" t="s">
        <v>154</v>
      </c>
      <c r="B104" s="44">
        <f>+'[2]By Agency-REG (C)'!B104+'[2]By Agency-SPEC'!B104</f>
        <v>175057</v>
      </c>
      <c r="C104" s="44">
        <f>+'[2]By Agency-REG'!C104+'[2]By Agency-SPEC'!C104</f>
        <v>70073</v>
      </c>
      <c r="D104" s="44">
        <f>+'[2]By Agency-REG'!D104+'[2]By Agency-SPEC'!D104</f>
        <v>5451</v>
      </c>
      <c r="E104" s="44">
        <f t="shared" si="36"/>
        <v>75524</v>
      </c>
      <c r="F104" s="44">
        <f t="shared" si="37"/>
        <v>99533</v>
      </c>
      <c r="G104" s="44">
        <f t="shared" si="38"/>
        <v>104984</v>
      </c>
      <c r="H104" s="44">
        <f t="shared" si="35"/>
        <v>43.14251929371576</v>
      </c>
    </row>
    <row r="105" spans="1:8" s="40" customFormat="1" ht="11.25" customHeight="1">
      <c r="A105" s="43" t="s">
        <v>155</v>
      </c>
      <c r="B105" s="44">
        <f>+'[2]By Agency-REG (C)'!B105+'[2]By Agency-SPEC'!B105</f>
        <v>90115</v>
      </c>
      <c r="C105" s="44">
        <f>+'[2]By Agency-REG'!C105+'[2]By Agency-SPEC'!C105</f>
        <v>65846</v>
      </c>
      <c r="D105" s="44">
        <f>+'[2]By Agency-REG'!D105+'[2]By Agency-SPEC'!D105</f>
        <v>12498</v>
      </c>
      <c r="E105" s="44">
        <f t="shared" si="36"/>
        <v>78344</v>
      </c>
      <c r="F105" s="44">
        <f t="shared" si="37"/>
        <v>11771</v>
      </c>
      <c r="G105" s="44">
        <f t="shared" si="38"/>
        <v>24269</v>
      </c>
      <c r="H105" s="44">
        <f t="shared" si="35"/>
        <v>86.93780169783055</v>
      </c>
    </row>
    <row r="106" spans="1:8" s="40" customFormat="1" ht="11.25" customHeight="1">
      <c r="A106" s="43" t="s">
        <v>156</v>
      </c>
      <c r="B106" s="44">
        <f>+'[2]By Agency-REG (C)'!B106+'[2]By Agency-SPEC'!B106</f>
        <v>16182</v>
      </c>
      <c r="C106" s="44">
        <f>+'[2]By Agency-REG'!C106+'[2]By Agency-SPEC'!C106</f>
        <v>13100</v>
      </c>
      <c r="D106" s="44">
        <f>+'[2]By Agency-REG'!D106+'[2]By Agency-SPEC'!D106</f>
        <v>1739</v>
      </c>
      <c r="E106" s="44">
        <f t="shared" si="36"/>
        <v>14839</v>
      </c>
      <c r="F106" s="44">
        <f t="shared" si="37"/>
        <v>1343</v>
      </c>
      <c r="G106" s="44">
        <f t="shared" si="38"/>
        <v>3082</v>
      </c>
      <c r="H106" s="44">
        <f t="shared" si="35"/>
        <v>91.70065504881968</v>
      </c>
    </row>
    <row r="107" spans="1:8" s="40" customFormat="1" ht="11.25" customHeight="1">
      <c r="A107" s="43" t="s">
        <v>157</v>
      </c>
      <c r="B107" s="44">
        <f>+'[2]By Agency-REG (C)'!B107+'[2]By Agency-SPEC'!B107</f>
        <v>276760</v>
      </c>
      <c r="C107" s="44">
        <f>+'[2]By Agency-REG'!C107+'[2]By Agency-SPEC'!C107</f>
        <v>253109</v>
      </c>
      <c r="D107" s="44">
        <f>+'[2]By Agency-REG'!D107+'[2]By Agency-SPEC'!D107</f>
        <v>23651</v>
      </c>
      <c r="E107" s="44">
        <f t="shared" si="36"/>
        <v>276760</v>
      </c>
      <c r="F107" s="44">
        <f t="shared" si="37"/>
        <v>0</v>
      </c>
      <c r="G107" s="44">
        <f t="shared" si="38"/>
        <v>23651</v>
      </c>
      <c r="H107" s="44">
        <f t="shared" si="35"/>
        <v>100</v>
      </c>
    </row>
    <row r="108" spans="1:8" s="40" customFormat="1" ht="11.25" customHeight="1">
      <c r="A108" s="43"/>
      <c r="B108" s="39"/>
      <c r="C108" s="39"/>
      <c r="D108" s="39"/>
      <c r="E108" s="39"/>
      <c r="F108" s="39"/>
      <c r="G108" s="39"/>
      <c r="H108" s="39"/>
    </row>
    <row r="109" spans="1:8" s="40" customFormat="1" ht="11.25" customHeight="1">
      <c r="A109" s="46" t="s">
        <v>158</v>
      </c>
      <c r="B109" s="47">
        <f aca="true" t="shared" si="39" ref="B109:G109">SUM(B110:B118)</f>
        <v>1293735</v>
      </c>
      <c r="C109" s="47">
        <f t="shared" si="39"/>
        <v>784979</v>
      </c>
      <c r="D109" s="47">
        <f t="shared" si="39"/>
        <v>136560</v>
      </c>
      <c r="E109" s="47">
        <f t="shared" si="39"/>
        <v>921539</v>
      </c>
      <c r="F109" s="47">
        <f t="shared" si="39"/>
        <v>372196</v>
      </c>
      <c r="G109" s="47">
        <f t="shared" si="39"/>
        <v>508756</v>
      </c>
      <c r="H109" s="42">
        <f aca="true" t="shared" si="40" ref="H109:H118">E109/B109*100</f>
        <v>71.23089349828211</v>
      </c>
    </row>
    <row r="110" spans="1:8" s="40" customFormat="1" ht="11.25" customHeight="1">
      <c r="A110" s="43" t="s">
        <v>91</v>
      </c>
      <c r="B110" s="44">
        <f>+'[2]By Agency-REG (C)'!B110+'[2]By Agency-SPEC'!B110</f>
        <v>590196</v>
      </c>
      <c r="C110" s="44">
        <f>+'[2]By Agency-REG'!C110+'[2]By Agency-SPEC'!C110</f>
        <v>350663</v>
      </c>
      <c r="D110" s="44">
        <f>+'[2]By Agency-REG'!D110+'[2]By Agency-SPEC'!D110</f>
        <v>50284</v>
      </c>
      <c r="E110" s="44">
        <f aca="true" t="shared" si="41" ref="E110:E118">SUM(C110:D110)</f>
        <v>400947</v>
      </c>
      <c r="F110" s="44">
        <f aca="true" t="shared" si="42" ref="F110:F118">B110-E110</f>
        <v>189249</v>
      </c>
      <c r="G110" s="44">
        <f aca="true" t="shared" si="43" ref="G110:G118">B110-C110</f>
        <v>239533</v>
      </c>
      <c r="H110" s="44">
        <f t="shared" si="40"/>
        <v>67.93455055608645</v>
      </c>
    </row>
    <row r="111" spans="1:8" s="40" customFormat="1" ht="11.25" customHeight="1">
      <c r="A111" s="43" t="s">
        <v>159</v>
      </c>
      <c r="B111" s="44">
        <f>+'[2]By Agency-REG (C)'!B111+'[2]By Agency-SPEC'!B111</f>
        <v>4826</v>
      </c>
      <c r="C111" s="44">
        <f>+'[2]By Agency-REG'!C111+'[2]By Agency-SPEC'!C111</f>
        <v>3410</v>
      </c>
      <c r="D111" s="44">
        <f>+'[2]By Agency-REG'!D111+'[2]By Agency-SPEC'!D111</f>
        <v>932</v>
      </c>
      <c r="E111" s="44">
        <f t="shared" si="41"/>
        <v>4342</v>
      </c>
      <c r="F111" s="44">
        <f t="shared" si="42"/>
        <v>484</v>
      </c>
      <c r="G111" s="44">
        <f t="shared" si="43"/>
        <v>1416</v>
      </c>
      <c r="H111" s="44">
        <f t="shared" si="40"/>
        <v>89.97099046829673</v>
      </c>
    </row>
    <row r="112" spans="1:8" s="40" customFormat="1" ht="11.25" customHeight="1">
      <c r="A112" s="43" t="s">
        <v>160</v>
      </c>
      <c r="B112" s="44">
        <f>+'[2]By Agency-REG (C)'!B112+'[2]By Agency-SPEC'!B112</f>
        <v>32364</v>
      </c>
      <c r="C112" s="44">
        <f>+'[2]By Agency-REG'!C112+'[2]By Agency-SPEC'!C112</f>
        <v>22249</v>
      </c>
      <c r="D112" s="44">
        <f>+'[2]By Agency-REG'!D112+'[2]By Agency-SPEC'!D112</f>
        <v>2952</v>
      </c>
      <c r="E112" s="44">
        <f t="shared" si="41"/>
        <v>25201</v>
      </c>
      <c r="F112" s="44">
        <f t="shared" si="42"/>
        <v>7163</v>
      </c>
      <c r="G112" s="44">
        <f t="shared" si="43"/>
        <v>10115</v>
      </c>
      <c r="H112" s="44">
        <f t="shared" si="40"/>
        <v>77.8673835125448</v>
      </c>
    </row>
    <row r="113" spans="1:8" s="40" customFormat="1" ht="11.25" customHeight="1">
      <c r="A113" s="43" t="s">
        <v>161</v>
      </c>
      <c r="B113" s="44">
        <f>+'[2]By Agency-REG (C)'!B113+'[2]By Agency-SPEC'!B113</f>
        <v>106526</v>
      </c>
      <c r="C113" s="44">
        <f>+'[2]By Agency-REG'!C113+'[2]By Agency-SPEC'!C113</f>
        <v>78400</v>
      </c>
      <c r="D113" s="44">
        <f>+'[2]By Agency-REG'!D113+'[2]By Agency-SPEC'!D113</f>
        <v>6995</v>
      </c>
      <c r="E113" s="44">
        <f t="shared" si="41"/>
        <v>85395</v>
      </c>
      <c r="F113" s="44">
        <f t="shared" si="42"/>
        <v>21131</v>
      </c>
      <c r="G113" s="44">
        <f t="shared" si="43"/>
        <v>28126</v>
      </c>
      <c r="H113" s="44">
        <f t="shared" si="40"/>
        <v>80.16352815275144</v>
      </c>
    </row>
    <row r="114" spans="1:8" s="40" customFormat="1" ht="11.25" customHeight="1">
      <c r="A114" s="43" t="s">
        <v>162</v>
      </c>
      <c r="B114" s="44">
        <f>+'[2]By Agency-REG (C)'!B114+'[2]By Agency-SPEC'!B114</f>
        <v>16641</v>
      </c>
      <c r="C114" s="44">
        <f>+'[2]By Agency-REG'!C114+'[2]By Agency-SPEC'!C114</f>
        <v>4234</v>
      </c>
      <c r="D114" s="44">
        <f>+'[2]By Agency-REG'!D114+'[2]By Agency-SPEC'!D114</f>
        <v>951</v>
      </c>
      <c r="E114" s="44">
        <f t="shared" si="41"/>
        <v>5185</v>
      </c>
      <c r="F114" s="44">
        <f t="shared" si="42"/>
        <v>11456</v>
      </c>
      <c r="G114" s="44">
        <f t="shared" si="43"/>
        <v>12407</v>
      </c>
      <c r="H114" s="44">
        <f t="shared" si="40"/>
        <v>31.15798329427318</v>
      </c>
    </row>
    <row r="115" spans="1:8" s="40" customFormat="1" ht="11.25" customHeight="1">
      <c r="A115" s="43" t="s">
        <v>163</v>
      </c>
      <c r="B115" s="44">
        <f>+'[2]By Agency-REG (C)'!B115+'[2]By Agency-SPEC'!B115</f>
        <v>30601</v>
      </c>
      <c r="C115" s="44">
        <f>+'[2]By Agency-REG'!C115+'[2]By Agency-SPEC'!C115</f>
        <v>18526</v>
      </c>
      <c r="D115" s="44">
        <f>+'[2]By Agency-REG'!D115+'[2]By Agency-SPEC'!D115</f>
        <v>2421</v>
      </c>
      <c r="E115" s="44">
        <f t="shared" si="41"/>
        <v>20947</v>
      </c>
      <c r="F115" s="44">
        <f t="shared" si="42"/>
        <v>9654</v>
      </c>
      <c r="G115" s="44">
        <f t="shared" si="43"/>
        <v>12075</v>
      </c>
      <c r="H115" s="44">
        <f t="shared" si="40"/>
        <v>68.45201137217738</v>
      </c>
    </row>
    <row r="116" spans="1:8" s="40" customFormat="1" ht="11.25" customHeight="1">
      <c r="A116" s="43" t="s">
        <v>164</v>
      </c>
      <c r="B116" s="44">
        <f>+'[2]By Agency-REG (C)'!B116+'[2]By Agency-SPEC'!B116</f>
        <v>73853</v>
      </c>
      <c r="C116" s="44">
        <f>+'[2]By Agency-REG'!C116+'[2]By Agency-SPEC'!C116</f>
        <v>42140</v>
      </c>
      <c r="D116" s="44">
        <f>+'[2]By Agency-REG'!D116+'[2]By Agency-SPEC'!D116</f>
        <v>8400</v>
      </c>
      <c r="E116" s="44">
        <f t="shared" si="41"/>
        <v>50540</v>
      </c>
      <c r="F116" s="44">
        <f t="shared" si="42"/>
        <v>23313</v>
      </c>
      <c r="G116" s="44">
        <f t="shared" si="43"/>
        <v>31713</v>
      </c>
      <c r="H116" s="44">
        <f t="shared" si="40"/>
        <v>68.43323900180087</v>
      </c>
    </row>
    <row r="117" spans="1:8" s="40" customFormat="1" ht="11.25" customHeight="1">
      <c r="A117" s="43" t="s">
        <v>165</v>
      </c>
      <c r="B117" s="44">
        <f>+'[2]By Agency-REG (C)'!B117+'[2]By Agency-SPEC'!B117</f>
        <v>138899</v>
      </c>
      <c r="C117" s="44">
        <f>+'[2]By Agency-REG'!C117+'[2]By Agency-SPEC'!C117</f>
        <v>51784</v>
      </c>
      <c r="D117" s="44">
        <f>+'[2]By Agency-REG'!D117+'[2]By Agency-SPEC'!D117</f>
        <v>36117</v>
      </c>
      <c r="E117" s="44">
        <f t="shared" si="41"/>
        <v>87901</v>
      </c>
      <c r="F117" s="44">
        <f t="shared" si="42"/>
        <v>50998</v>
      </c>
      <c r="G117" s="44">
        <f t="shared" si="43"/>
        <v>87115</v>
      </c>
      <c r="H117" s="44">
        <f t="shared" si="40"/>
        <v>63.28411291657967</v>
      </c>
    </row>
    <row r="118" spans="1:8" s="40" customFormat="1" ht="11.25" customHeight="1">
      <c r="A118" s="43" t="s">
        <v>166</v>
      </c>
      <c r="B118" s="44">
        <f>+'[2]By Agency-REG (C)'!B118+'[2]By Agency-SPEC'!B118</f>
        <v>299829</v>
      </c>
      <c r="C118" s="44">
        <f>+'[2]By Agency-REG'!C118+'[2]By Agency-SPEC'!C118</f>
        <v>213573</v>
      </c>
      <c r="D118" s="44">
        <f>+'[2]By Agency-REG'!D118+'[2]By Agency-SPEC'!D118</f>
        <v>27508</v>
      </c>
      <c r="E118" s="44">
        <f t="shared" si="41"/>
        <v>241081</v>
      </c>
      <c r="F118" s="44">
        <f t="shared" si="42"/>
        <v>58748</v>
      </c>
      <c r="G118" s="44">
        <f t="shared" si="43"/>
        <v>86256</v>
      </c>
      <c r="H118" s="44">
        <f t="shared" si="40"/>
        <v>80.4061648472963</v>
      </c>
    </row>
    <row r="119" spans="1:8" s="40" customFormat="1" ht="11.25" customHeight="1">
      <c r="A119" s="43"/>
      <c r="B119" s="39"/>
      <c r="C119" s="39"/>
      <c r="D119" s="39"/>
      <c r="E119" s="39"/>
      <c r="F119" s="39"/>
      <c r="G119" s="39"/>
      <c r="H119" s="39"/>
    </row>
    <row r="120" spans="1:8" s="40" customFormat="1" ht="11.25" customHeight="1">
      <c r="A120" s="46" t="s">
        <v>167</v>
      </c>
      <c r="B120" s="47">
        <f aca="true" t="shared" si="44" ref="B120:G120">+B121+B129</f>
        <v>20498248</v>
      </c>
      <c r="C120" s="47">
        <f t="shared" si="44"/>
        <v>17646710</v>
      </c>
      <c r="D120" s="47">
        <f t="shared" si="44"/>
        <v>719775</v>
      </c>
      <c r="E120" s="47">
        <f t="shared" si="44"/>
        <v>18366485</v>
      </c>
      <c r="F120" s="47">
        <f t="shared" si="44"/>
        <v>2131763</v>
      </c>
      <c r="G120" s="47">
        <f t="shared" si="44"/>
        <v>2851538</v>
      </c>
      <c r="H120" s="42">
        <f>E120/B120*100</f>
        <v>89.60026730089324</v>
      </c>
    </row>
    <row r="121" spans="1:8" s="40" customFormat="1" ht="11.25">
      <c r="A121" s="51" t="s">
        <v>168</v>
      </c>
      <c r="B121" s="52">
        <f aca="true" t="shared" si="45" ref="B121:H121">SUM(B122:B126)</f>
        <v>2008472</v>
      </c>
      <c r="C121" s="52">
        <f t="shared" si="45"/>
        <v>1816659</v>
      </c>
      <c r="D121" s="52">
        <f t="shared" si="45"/>
        <v>72025</v>
      </c>
      <c r="E121" s="52">
        <f t="shared" si="45"/>
        <v>1888684</v>
      </c>
      <c r="F121" s="52">
        <f t="shared" si="45"/>
        <v>119788</v>
      </c>
      <c r="G121" s="52">
        <f t="shared" si="45"/>
        <v>191813</v>
      </c>
      <c r="H121" s="52">
        <f t="shared" si="45"/>
        <v>396.3542344803485</v>
      </c>
    </row>
    <row r="122" spans="1:8" s="40" customFormat="1" ht="11.25" customHeight="1">
      <c r="A122" s="43" t="s">
        <v>91</v>
      </c>
      <c r="B122" s="44">
        <f>+'[2]By Agency-REG (C)'!B122+'[2]By Agency-SPEC'!B122</f>
        <v>55521</v>
      </c>
      <c r="C122" s="44">
        <f>+'[2]By Agency-REG'!C122+'[2]By Agency-SPEC'!C122</f>
        <v>36098</v>
      </c>
      <c r="D122" s="44">
        <f>+'[2]By Agency-REG'!D122+'[2]By Agency-SPEC'!D122</f>
        <v>8843</v>
      </c>
      <c r="E122" s="44">
        <f aca="true" t="shared" si="46" ref="E122:E128">SUM(C122:D122)</f>
        <v>44941</v>
      </c>
      <c r="F122" s="44">
        <f aca="true" t="shared" si="47" ref="F122:F128">B122-E122</f>
        <v>10580</v>
      </c>
      <c r="G122" s="44">
        <f aca="true" t="shared" si="48" ref="G122:G128">B122-C122</f>
        <v>19423</v>
      </c>
      <c r="H122" s="44">
        <f aca="true" t="shared" si="49" ref="H122:H128">E122/B122*100</f>
        <v>80.94414725959547</v>
      </c>
    </row>
    <row r="123" spans="1:8" s="40" customFormat="1" ht="11.25" customHeight="1">
      <c r="A123" s="43" t="s">
        <v>169</v>
      </c>
      <c r="B123" s="44">
        <f>+'[2]By Agency-REG (C)'!B123+'[2]By Agency-SPEC'!B123</f>
        <v>59117</v>
      </c>
      <c r="C123" s="44">
        <f>+'[2]By Agency-REG'!C123+'[2]By Agency-SPEC'!C123</f>
        <v>45004</v>
      </c>
      <c r="D123" s="44">
        <f>+'[2]By Agency-REG'!D123+'[2]By Agency-SPEC'!D123</f>
        <v>7590</v>
      </c>
      <c r="E123" s="44">
        <f t="shared" si="46"/>
        <v>52594</v>
      </c>
      <c r="F123" s="44">
        <f t="shared" si="47"/>
        <v>6523</v>
      </c>
      <c r="G123" s="44">
        <f t="shared" si="48"/>
        <v>14113</v>
      </c>
      <c r="H123" s="44">
        <f t="shared" si="49"/>
        <v>88.96594888103253</v>
      </c>
    </row>
    <row r="124" spans="1:8" s="40" customFormat="1" ht="11.25" customHeight="1">
      <c r="A124" s="43" t="s">
        <v>170</v>
      </c>
      <c r="B124" s="44">
        <f>+'[2]By Agency-REG (C)'!B124+'[2]By Agency-SPEC'!B124</f>
        <v>9732</v>
      </c>
      <c r="C124" s="44">
        <f>+'[2]By Agency-REG'!C124+'[2]By Agency-SPEC'!C124</f>
        <v>8542</v>
      </c>
      <c r="D124" s="44">
        <f>+'[2]By Agency-REG'!D124+'[2]By Agency-SPEC'!D124</f>
        <v>1187</v>
      </c>
      <c r="E124" s="44">
        <f t="shared" si="46"/>
        <v>9729</v>
      </c>
      <c r="F124" s="44">
        <f t="shared" si="47"/>
        <v>3</v>
      </c>
      <c r="G124" s="44">
        <f t="shared" si="48"/>
        <v>1190</v>
      </c>
      <c r="H124" s="44">
        <f t="shared" si="49"/>
        <v>99.9691738594328</v>
      </c>
    </row>
    <row r="125" spans="1:8" s="40" customFormat="1" ht="11.25" customHeight="1">
      <c r="A125" s="43" t="s">
        <v>171</v>
      </c>
      <c r="B125" s="44">
        <f>+'[2]By Agency-REG (C)'!B125+'[2]By Agency-SPEC'!B125</f>
        <v>85195</v>
      </c>
      <c r="C125" s="44">
        <f>+'[2]By Agency-REG'!C125+'[2]By Agency-SPEC'!C125</f>
        <v>22382</v>
      </c>
      <c r="D125" s="44">
        <f>+'[2]By Agency-REG'!D125+'[2]By Agency-SPEC'!D125</f>
        <v>2164</v>
      </c>
      <c r="E125" s="44">
        <f t="shared" si="46"/>
        <v>24546</v>
      </c>
      <c r="F125" s="44">
        <f t="shared" si="47"/>
        <v>60649</v>
      </c>
      <c r="G125" s="44">
        <f t="shared" si="48"/>
        <v>62813</v>
      </c>
      <c r="H125" s="44">
        <f t="shared" si="49"/>
        <v>28.81154997359</v>
      </c>
    </row>
    <row r="126" spans="1:8" s="40" customFormat="1" ht="11.25" customHeight="1">
      <c r="A126" s="43" t="s">
        <v>172</v>
      </c>
      <c r="B126" s="52">
        <f>SUM(B127:B128)</f>
        <v>1798907</v>
      </c>
      <c r="C126" s="52">
        <f>SUM(C127:C128)</f>
        <v>1704633</v>
      </c>
      <c r="D126" s="52">
        <f>SUM(D127:D128)</f>
        <v>52241</v>
      </c>
      <c r="E126" s="44">
        <f t="shared" si="46"/>
        <v>1756874</v>
      </c>
      <c r="F126" s="44">
        <f t="shared" si="47"/>
        <v>42033</v>
      </c>
      <c r="G126" s="44">
        <f t="shared" si="48"/>
        <v>94274</v>
      </c>
      <c r="H126" s="44">
        <f t="shared" si="49"/>
        <v>97.66341450669768</v>
      </c>
    </row>
    <row r="127" spans="1:8" s="40" customFormat="1" ht="11.25" customHeight="1">
      <c r="A127" s="43" t="s">
        <v>173</v>
      </c>
      <c r="B127" s="44">
        <f>+'[2]By Agency-REG (C)'!B127+'[2]By Agency-SPEC'!B127</f>
        <v>1677302</v>
      </c>
      <c r="C127" s="44">
        <f>+'[2]By Agency-REG'!C127+'[2]By Agency-SPEC'!C127</f>
        <v>1611675</v>
      </c>
      <c r="D127" s="44">
        <f>+'[2]By Agency-REG'!D127+'[2]By Agency-SPEC'!D127</f>
        <v>34193</v>
      </c>
      <c r="E127" s="44">
        <f t="shared" si="46"/>
        <v>1645868</v>
      </c>
      <c r="F127" s="44">
        <f t="shared" si="47"/>
        <v>31434</v>
      </c>
      <c r="G127" s="44">
        <f t="shared" si="48"/>
        <v>65627</v>
      </c>
      <c r="H127" s="44">
        <f t="shared" si="49"/>
        <v>98.12591888640209</v>
      </c>
    </row>
    <row r="128" spans="1:8" s="40" customFormat="1" ht="11.25" customHeight="1">
      <c r="A128" s="43" t="s">
        <v>174</v>
      </c>
      <c r="B128" s="44">
        <f>+'[2]By Agency-REG (C)'!B128+'[2]By Agency-SPEC'!B128</f>
        <v>121605</v>
      </c>
      <c r="C128" s="44">
        <f>+'[2]By Agency-REG'!C128+'[2]By Agency-SPEC'!C128</f>
        <v>92958</v>
      </c>
      <c r="D128" s="44">
        <f>+'[2]By Agency-REG'!D128+'[2]By Agency-SPEC'!D128</f>
        <v>18048</v>
      </c>
      <c r="E128" s="44">
        <f t="shared" si="46"/>
        <v>111006</v>
      </c>
      <c r="F128" s="44">
        <f t="shared" si="47"/>
        <v>10599</v>
      </c>
      <c r="G128" s="44">
        <f t="shared" si="48"/>
        <v>28647</v>
      </c>
      <c r="H128" s="44">
        <f t="shared" si="49"/>
        <v>91.28407549031701</v>
      </c>
    </row>
    <row r="129" spans="1:8" s="40" customFormat="1" ht="11.25" customHeight="1">
      <c r="A129" s="43" t="s">
        <v>175</v>
      </c>
      <c r="B129" s="52">
        <f aca="true" t="shared" si="50" ref="B129:H129">SUM(B130:B133)</f>
        <v>18489776</v>
      </c>
      <c r="C129" s="52">
        <f t="shared" si="50"/>
        <v>15830051</v>
      </c>
      <c r="D129" s="52">
        <f t="shared" si="50"/>
        <v>647750</v>
      </c>
      <c r="E129" s="52">
        <f t="shared" si="50"/>
        <v>16477801</v>
      </c>
      <c r="F129" s="52">
        <f t="shared" si="50"/>
        <v>2011975</v>
      </c>
      <c r="G129" s="52">
        <f t="shared" si="50"/>
        <v>2659725</v>
      </c>
      <c r="H129" s="52">
        <f t="shared" si="50"/>
        <v>356.3335782445281</v>
      </c>
    </row>
    <row r="130" spans="1:8" s="40" customFormat="1" ht="11.25" customHeight="1">
      <c r="A130" s="43" t="s">
        <v>176</v>
      </c>
      <c r="B130" s="44">
        <f>+'[2]By Agency-REG (C)'!B130+'[2]By Agency-SPEC'!B130</f>
        <v>6134294</v>
      </c>
      <c r="C130" s="44">
        <f>+'[2]By Agency-REG'!C130+'[2]By Agency-SPEC'!C130</f>
        <v>4936783</v>
      </c>
      <c r="D130" s="44">
        <f>+'[2]By Agency-REG'!D130+'[2]By Agency-SPEC'!D130</f>
        <v>399821</v>
      </c>
      <c r="E130" s="44">
        <f>SUM(C130:D130)</f>
        <v>5336604</v>
      </c>
      <c r="F130" s="44">
        <f>B130-E130</f>
        <v>797690</v>
      </c>
      <c r="G130" s="44">
        <f>B130-C130</f>
        <v>1197511</v>
      </c>
      <c r="H130" s="44">
        <f>E130/B130*100</f>
        <v>86.99622157007799</v>
      </c>
    </row>
    <row r="131" spans="1:8" s="40" customFormat="1" ht="11.25" customHeight="1">
      <c r="A131" s="43" t="s">
        <v>177</v>
      </c>
      <c r="B131" s="44">
        <f>+'[2]By Agency-REG (C)'!B131+'[2]By Agency-SPEC'!B131</f>
        <v>2064648</v>
      </c>
      <c r="C131" s="44">
        <f>+'[2]By Agency-REG'!C131+'[2]By Agency-SPEC'!C131</f>
        <v>1767729</v>
      </c>
      <c r="D131" s="44">
        <f>+'[2]By Agency-REG'!D131+'[2]By Agency-SPEC'!D131</f>
        <v>123858</v>
      </c>
      <c r="E131" s="44">
        <f>SUM(C131:D131)</f>
        <v>1891587</v>
      </c>
      <c r="F131" s="44">
        <f>B131-E131</f>
        <v>173061</v>
      </c>
      <c r="G131" s="44">
        <f>B131-C131</f>
        <v>296919</v>
      </c>
      <c r="H131" s="44">
        <f>E131/B131*100</f>
        <v>91.6178932195706</v>
      </c>
    </row>
    <row r="132" spans="1:8" s="40" customFormat="1" ht="11.25" customHeight="1">
      <c r="A132" s="43" t="s">
        <v>178</v>
      </c>
      <c r="B132" s="44">
        <f>+'[2]By Agency-REG (C)'!B132+'[2]By Agency-SPEC'!B132</f>
        <v>1849233</v>
      </c>
      <c r="C132" s="44">
        <f>+'[2]By Agency-REG'!C132+'[2]By Agency-SPEC'!C132</f>
        <v>1571475</v>
      </c>
      <c r="D132" s="44">
        <f>+'[2]By Agency-REG'!D132+'[2]By Agency-SPEC'!D132</f>
        <v>42238</v>
      </c>
      <c r="E132" s="44">
        <f>SUM(C132:D132)</f>
        <v>1613713</v>
      </c>
      <c r="F132" s="44">
        <f>B132-E132</f>
        <v>235520</v>
      </c>
      <c r="G132" s="44">
        <f>B132-C132</f>
        <v>277758</v>
      </c>
      <c r="H132" s="44">
        <f>E132/B132*100</f>
        <v>87.26390887465236</v>
      </c>
    </row>
    <row r="133" spans="1:8" s="40" customFormat="1" ht="11.25" customHeight="1">
      <c r="A133" s="51" t="s">
        <v>179</v>
      </c>
      <c r="B133" s="52">
        <f aca="true" t="shared" si="51" ref="B133:H133">+B134</f>
        <v>8441601</v>
      </c>
      <c r="C133" s="52">
        <f t="shared" si="51"/>
        <v>7554064</v>
      </c>
      <c r="D133" s="52">
        <f t="shared" si="51"/>
        <v>81833</v>
      </c>
      <c r="E133" s="52">
        <f t="shared" si="51"/>
        <v>7635897</v>
      </c>
      <c r="F133" s="52">
        <f t="shared" si="51"/>
        <v>805704</v>
      </c>
      <c r="G133" s="52">
        <f t="shared" si="51"/>
        <v>887537</v>
      </c>
      <c r="H133" s="52">
        <f t="shared" si="51"/>
        <v>90.45555458022714</v>
      </c>
    </row>
    <row r="134" spans="1:8" s="40" customFormat="1" ht="11.25" customHeight="1">
      <c r="A134" s="43" t="s">
        <v>180</v>
      </c>
      <c r="B134" s="44">
        <f>+'[2]By Agency-REG (C)'!B134+'[2]By Agency-SPEC'!B134</f>
        <v>8441601</v>
      </c>
      <c r="C134" s="44">
        <f>+'[2]By Agency-REG'!C134+'[2]By Agency-SPEC'!C134</f>
        <v>7554064</v>
      </c>
      <c r="D134" s="44">
        <f>+'[2]By Agency-REG'!D134+'[2]By Agency-SPEC'!D134</f>
        <v>81833</v>
      </c>
      <c r="E134" s="44">
        <f>SUM(C134:D134)</f>
        <v>7635897</v>
      </c>
      <c r="F134" s="44">
        <f>B134-E134</f>
        <v>805704</v>
      </c>
      <c r="G134" s="44">
        <f>B134-C134</f>
        <v>887537</v>
      </c>
      <c r="H134" s="44">
        <f>E134/B134*100</f>
        <v>90.45555458022714</v>
      </c>
    </row>
    <row r="135" spans="1:8" s="40" customFormat="1" ht="11.25" customHeight="1">
      <c r="A135" s="43"/>
      <c r="B135" s="39"/>
      <c r="C135" s="39"/>
      <c r="D135" s="39"/>
      <c r="E135" s="39"/>
      <c r="F135" s="39"/>
      <c r="G135" s="39"/>
      <c r="H135" s="39"/>
    </row>
    <row r="136" spans="1:8" s="40" customFormat="1" ht="11.25" customHeight="1">
      <c r="A136" s="46" t="s">
        <v>181</v>
      </c>
      <c r="B136" s="47">
        <f aca="true" t="shared" si="52" ref="B136:H136">+B137</f>
        <v>27104004</v>
      </c>
      <c r="C136" s="47">
        <f t="shared" si="52"/>
        <v>11475333</v>
      </c>
      <c r="D136" s="47">
        <f t="shared" si="52"/>
        <v>2173935</v>
      </c>
      <c r="E136" s="47">
        <f t="shared" si="52"/>
        <v>13649268</v>
      </c>
      <c r="F136" s="47">
        <f t="shared" si="52"/>
        <v>13454736</v>
      </c>
      <c r="G136" s="47">
        <f t="shared" si="52"/>
        <v>15628671</v>
      </c>
      <c r="H136" s="47">
        <f t="shared" si="52"/>
        <v>50.35886210760595</v>
      </c>
    </row>
    <row r="137" spans="1:8" s="40" customFormat="1" ht="11.25" customHeight="1">
      <c r="A137" s="43" t="s">
        <v>182</v>
      </c>
      <c r="B137" s="44">
        <f>+'[2]By Agency-REG (C)'!B137+'[2]By Agency-SPEC'!B137</f>
        <v>27104004</v>
      </c>
      <c r="C137" s="44">
        <f>+'[2]By Agency-REG'!C137+'[2]By Agency-SPEC'!C137</f>
        <v>11475333</v>
      </c>
      <c r="D137" s="44">
        <f>+'[2]By Agency-REG'!D137+'[2]By Agency-SPEC'!D137</f>
        <v>2173935</v>
      </c>
      <c r="E137" s="44">
        <f>SUM(C137:D137)</f>
        <v>13649268</v>
      </c>
      <c r="F137" s="44">
        <f>B137-E137</f>
        <v>13454736</v>
      </c>
      <c r="G137" s="44">
        <f>B137-C137</f>
        <v>15628671</v>
      </c>
      <c r="H137" s="44">
        <f>E137/B137*100</f>
        <v>50.35886210760595</v>
      </c>
    </row>
    <row r="138" spans="2:8" s="40" customFormat="1" ht="11.25" customHeight="1">
      <c r="B138" s="39"/>
      <c r="C138" s="39"/>
      <c r="D138" s="39"/>
      <c r="E138" s="39"/>
      <c r="F138" s="39"/>
      <c r="G138" s="39"/>
      <c r="H138" s="39"/>
    </row>
    <row r="139" spans="1:8" s="40" customFormat="1" ht="11.25" customHeight="1">
      <c r="A139" s="46" t="s">
        <v>183</v>
      </c>
      <c r="B139" s="47">
        <f aca="true" t="shared" si="53" ref="B139:G139">SUM(B140:B159)</f>
        <v>2625609</v>
      </c>
      <c r="C139" s="47">
        <f t="shared" si="53"/>
        <v>1185983</v>
      </c>
      <c r="D139" s="47">
        <f t="shared" si="53"/>
        <v>354624</v>
      </c>
      <c r="E139" s="47">
        <f t="shared" si="53"/>
        <v>1540607</v>
      </c>
      <c r="F139" s="47">
        <f t="shared" si="53"/>
        <v>1085002</v>
      </c>
      <c r="G139" s="47">
        <f t="shared" si="53"/>
        <v>1439626</v>
      </c>
      <c r="H139" s="42">
        <f aca="true" t="shared" si="54" ref="H139:H159">E139/B139*100</f>
        <v>58.67617760298658</v>
      </c>
    </row>
    <row r="140" spans="1:8" s="40" customFormat="1" ht="11.25" customHeight="1">
      <c r="A140" s="43" t="s">
        <v>184</v>
      </c>
      <c r="B140" s="44">
        <f>+'[2]By Agency-REG (C)'!B140+'[2]By Agency-SPEC'!B140</f>
        <v>796875</v>
      </c>
      <c r="C140" s="44">
        <f>+'[2]By Agency-REG'!C140+'[2]By Agency-SPEC'!C140</f>
        <v>144835</v>
      </c>
      <c r="D140" s="44">
        <f>+'[2]By Agency-REG'!D140+'[2]By Agency-SPEC'!D140</f>
        <v>128919</v>
      </c>
      <c r="E140" s="44">
        <f aca="true" t="shared" si="55" ref="E140:E159">SUM(C140:D140)</f>
        <v>273754</v>
      </c>
      <c r="F140" s="44">
        <f aca="true" t="shared" si="56" ref="F140:F159">B140-E140</f>
        <v>523121</v>
      </c>
      <c r="G140" s="44">
        <f aca="true" t="shared" si="57" ref="G140:G159">B140-C140</f>
        <v>652040</v>
      </c>
      <c r="H140" s="44">
        <f t="shared" si="54"/>
        <v>34.3534431372549</v>
      </c>
    </row>
    <row r="141" spans="1:8" s="40" customFormat="1" ht="11.25" customHeight="1">
      <c r="A141" s="43" t="s">
        <v>185</v>
      </c>
      <c r="B141" s="44">
        <f>+'[2]By Agency-REG (C)'!B141+'[2]By Agency-SPEC'!B141</f>
        <v>43763</v>
      </c>
      <c r="C141" s="44">
        <f>+'[2]By Agency-REG'!C141+'[2]By Agency-SPEC'!C141</f>
        <v>11680</v>
      </c>
      <c r="D141" s="44">
        <f>+'[2]By Agency-REG'!D141+'[2]By Agency-SPEC'!D141</f>
        <v>21497</v>
      </c>
      <c r="E141" s="44">
        <f t="shared" si="55"/>
        <v>33177</v>
      </c>
      <c r="F141" s="44">
        <f t="shared" si="56"/>
        <v>10586</v>
      </c>
      <c r="G141" s="44">
        <f t="shared" si="57"/>
        <v>32083</v>
      </c>
      <c r="H141" s="44">
        <f t="shared" si="54"/>
        <v>75.81061627402144</v>
      </c>
    </row>
    <row r="142" spans="1:8" s="40" customFormat="1" ht="11.25" customHeight="1">
      <c r="A142" s="43" t="s">
        <v>186</v>
      </c>
      <c r="B142" s="44">
        <f>+'[2]By Agency-REG (C)'!B142+'[2]By Agency-SPEC'!B142</f>
        <v>50663</v>
      </c>
      <c r="C142" s="44">
        <f>+'[2]By Agency-REG'!C142+'[2]By Agency-SPEC'!C142</f>
        <v>20607</v>
      </c>
      <c r="D142" s="44">
        <f>+'[2]By Agency-REG'!D142+'[2]By Agency-SPEC'!D142</f>
        <v>1211</v>
      </c>
      <c r="E142" s="44">
        <f t="shared" si="55"/>
        <v>21818</v>
      </c>
      <c r="F142" s="44">
        <f t="shared" si="56"/>
        <v>28845</v>
      </c>
      <c r="G142" s="44">
        <f t="shared" si="57"/>
        <v>30056</v>
      </c>
      <c r="H142" s="44">
        <f t="shared" si="54"/>
        <v>43.064958648323234</v>
      </c>
    </row>
    <row r="143" spans="1:8" s="40" customFormat="1" ht="11.25" customHeight="1">
      <c r="A143" s="43" t="s">
        <v>187</v>
      </c>
      <c r="B143" s="44">
        <f>+'[2]By Agency-REG (C)'!B143+'[2]By Agency-SPEC'!B143</f>
        <v>17311</v>
      </c>
      <c r="C143" s="44">
        <f>+'[2]By Agency-REG'!C143+'[2]By Agency-SPEC'!C143</f>
        <v>12794</v>
      </c>
      <c r="D143" s="44">
        <f>+'[2]By Agency-REG'!D143+'[2]By Agency-SPEC'!D143</f>
        <v>4478</v>
      </c>
      <c r="E143" s="44">
        <f t="shared" si="55"/>
        <v>17272</v>
      </c>
      <c r="F143" s="44">
        <f t="shared" si="56"/>
        <v>39</v>
      </c>
      <c r="G143" s="44">
        <f t="shared" si="57"/>
        <v>4517</v>
      </c>
      <c r="H143" s="44">
        <f t="shared" si="54"/>
        <v>99.77470972214199</v>
      </c>
    </row>
    <row r="144" spans="1:8" s="40" customFormat="1" ht="11.25" customHeight="1">
      <c r="A144" s="53" t="s">
        <v>188</v>
      </c>
      <c r="B144" s="44">
        <f>+'[2]By Agency-REG (C)'!B144+'[2]By Agency-SPEC'!B144</f>
        <v>85099</v>
      </c>
      <c r="C144" s="44">
        <f>+'[2]By Agency-REG'!C144+'[2]By Agency-SPEC'!C144</f>
        <v>30796</v>
      </c>
      <c r="D144" s="44">
        <f>+'[2]By Agency-REG'!D144+'[2]By Agency-SPEC'!D144</f>
        <v>5614</v>
      </c>
      <c r="E144" s="44">
        <f t="shared" si="55"/>
        <v>36410</v>
      </c>
      <c r="F144" s="44">
        <f t="shared" si="56"/>
        <v>48689</v>
      </c>
      <c r="G144" s="44">
        <f t="shared" si="57"/>
        <v>54303</v>
      </c>
      <c r="H144" s="44">
        <f t="shared" si="54"/>
        <v>42.785461638797166</v>
      </c>
    </row>
    <row r="145" spans="1:8" s="40" customFormat="1" ht="11.25" customHeight="1">
      <c r="A145" s="53" t="s">
        <v>189</v>
      </c>
      <c r="B145" s="44">
        <f>+'[2]By Agency-REG (C)'!B145+'[2]By Agency-SPEC'!B145</f>
        <v>268237</v>
      </c>
      <c r="C145" s="44">
        <f>+'[2]By Agency-REG'!C145+'[2]By Agency-SPEC'!C145</f>
        <v>154967</v>
      </c>
      <c r="D145" s="44">
        <f>+'[2]By Agency-REG'!D145+'[2]By Agency-SPEC'!D145</f>
        <v>20018</v>
      </c>
      <c r="E145" s="44">
        <f t="shared" si="55"/>
        <v>174985</v>
      </c>
      <c r="F145" s="44">
        <f t="shared" si="56"/>
        <v>93252</v>
      </c>
      <c r="G145" s="44">
        <f t="shared" si="57"/>
        <v>113270</v>
      </c>
      <c r="H145" s="44">
        <f t="shared" si="54"/>
        <v>65.2352210917957</v>
      </c>
    </row>
    <row r="146" spans="1:8" s="40" customFormat="1" ht="11.25" customHeight="1">
      <c r="A146" s="53" t="s">
        <v>190</v>
      </c>
      <c r="B146" s="44">
        <f>+'[2]By Agency-REG (C)'!B146+'[2]By Agency-SPEC'!B146</f>
        <v>104472</v>
      </c>
      <c r="C146" s="44">
        <f>+'[2]By Agency-REG'!C146+'[2]By Agency-SPEC'!C146</f>
        <v>69039</v>
      </c>
      <c r="D146" s="44">
        <f>+'[2]By Agency-REG'!D146+'[2]By Agency-SPEC'!D146</f>
        <v>15043</v>
      </c>
      <c r="E146" s="44">
        <f t="shared" si="55"/>
        <v>84082</v>
      </c>
      <c r="F146" s="44">
        <f t="shared" si="56"/>
        <v>20390</v>
      </c>
      <c r="G146" s="44">
        <f t="shared" si="57"/>
        <v>35433</v>
      </c>
      <c r="H146" s="44">
        <f t="shared" si="54"/>
        <v>80.4828087908722</v>
      </c>
    </row>
    <row r="147" spans="1:8" s="40" customFormat="1" ht="11.25" customHeight="1">
      <c r="A147" s="43" t="s">
        <v>191</v>
      </c>
      <c r="B147" s="44">
        <f>+'[2]By Agency-REG (C)'!B147+'[2]By Agency-SPEC'!B147</f>
        <v>14045</v>
      </c>
      <c r="C147" s="44">
        <f>+'[2]By Agency-REG'!C147+'[2]By Agency-SPEC'!C147</f>
        <v>7050</v>
      </c>
      <c r="D147" s="44">
        <f>+'[2]By Agency-REG'!D147+'[2]By Agency-SPEC'!D147</f>
        <v>2796</v>
      </c>
      <c r="E147" s="44">
        <f t="shared" si="55"/>
        <v>9846</v>
      </c>
      <c r="F147" s="44">
        <f t="shared" si="56"/>
        <v>4199</v>
      </c>
      <c r="G147" s="44">
        <f t="shared" si="57"/>
        <v>6995</v>
      </c>
      <c r="H147" s="44">
        <f t="shared" si="54"/>
        <v>70.10323958704166</v>
      </c>
    </row>
    <row r="148" spans="1:8" s="40" customFormat="1" ht="11.25" customHeight="1">
      <c r="A148" s="43" t="s">
        <v>192</v>
      </c>
      <c r="B148" s="44">
        <f>+'[2]By Agency-REG (C)'!B148+'[2]By Agency-SPEC'!B148</f>
        <v>12093</v>
      </c>
      <c r="C148" s="44">
        <f>+'[2]By Agency-REG'!C148+'[2]By Agency-SPEC'!C148</f>
        <v>5782</v>
      </c>
      <c r="D148" s="44">
        <f>+'[2]By Agency-REG'!D148+'[2]By Agency-SPEC'!D148</f>
        <v>3132</v>
      </c>
      <c r="E148" s="44">
        <f t="shared" si="55"/>
        <v>8914</v>
      </c>
      <c r="F148" s="44">
        <f t="shared" si="56"/>
        <v>3179</v>
      </c>
      <c r="G148" s="44">
        <f t="shared" si="57"/>
        <v>6311</v>
      </c>
      <c r="H148" s="44">
        <f t="shared" si="54"/>
        <v>73.71206483089391</v>
      </c>
    </row>
    <row r="149" spans="1:8" s="40" customFormat="1" ht="11.25" customHeight="1">
      <c r="A149" s="40" t="s">
        <v>193</v>
      </c>
      <c r="B149" s="44">
        <f>+'[2]By Agency-REG (C)'!B149+'[2]By Agency-SPEC'!B149</f>
        <v>140628</v>
      </c>
      <c r="C149" s="44">
        <f>+'[2]By Agency-REG'!C149+'[2]By Agency-SPEC'!C149</f>
        <v>98534</v>
      </c>
      <c r="D149" s="44">
        <f>+'[2]By Agency-REG'!D149+'[2]By Agency-SPEC'!D149</f>
        <v>6765</v>
      </c>
      <c r="E149" s="44">
        <f t="shared" si="55"/>
        <v>105299</v>
      </c>
      <c r="F149" s="44">
        <f t="shared" si="56"/>
        <v>35329</v>
      </c>
      <c r="G149" s="44">
        <f t="shared" si="57"/>
        <v>42094</v>
      </c>
      <c r="H149" s="44">
        <f t="shared" si="54"/>
        <v>74.87769149813694</v>
      </c>
    </row>
    <row r="150" spans="1:8" s="40" customFormat="1" ht="11.25" customHeight="1">
      <c r="A150" s="43" t="s">
        <v>194</v>
      </c>
      <c r="B150" s="44">
        <f>+'[2]By Agency-REG (C)'!B150+'[2]By Agency-SPEC'!B150</f>
        <v>208615</v>
      </c>
      <c r="C150" s="44">
        <f>+'[2]By Agency-REG'!C150+'[2]By Agency-SPEC'!C150</f>
        <v>80669</v>
      </c>
      <c r="D150" s="44">
        <f>+'[2]By Agency-REG'!D150+'[2]By Agency-SPEC'!D150</f>
        <v>44377</v>
      </c>
      <c r="E150" s="44">
        <f t="shared" si="55"/>
        <v>125046</v>
      </c>
      <c r="F150" s="44">
        <f t="shared" si="56"/>
        <v>83569</v>
      </c>
      <c r="G150" s="44">
        <f t="shared" si="57"/>
        <v>127946</v>
      </c>
      <c r="H150" s="44">
        <f t="shared" si="54"/>
        <v>59.94103971430626</v>
      </c>
    </row>
    <row r="151" spans="1:8" s="40" customFormat="1" ht="11.25" customHeight="1">
      <c r="A151" s="43" t="s">
        <v>195</v>
      </c>
      <c r="B151" s="44">
        <f>+'[2]By Agency-REG (C)'!B151+'[2]By Agency-SPEC'!B151</f>
        <v>85286</v>
      </c>
      <c r="C151" s="44">
        <f>+'[2]By Agency-REG'!C151+'[2]By Agency-SPEC'!C151</f>
        <v>23092</v>
      </c>
      <c r="D151" s="44">
        <f>+'[2]By Agency-REG'!D151+'[2]By Agency-SPEC'!D151</f>
        <v>3222</v>
      </c>
      <c r="E151" s="44">
        <f t="shared" si="55"/>
        <v>26314</v>
      </c>
      <c r="F151" s="44">
        <f t="shared" si="56"/>
        <v>58972</v>
      </c>
      <c r="G151" s="44">
        <f t="shared" si="57"/>
        <v>62194</v>
      </c>
      <c r="H151" s="44">
        <f t="shared" si="54"/>
        <v>30.853832985484136</v>
      </c>
    </row>
    <row r="152" spans="1:8" s="40" customFormat="1" ht="11.25" customHeight="1">
      <c r="A152" s="53" t="s">
        <v>196</v>
      </c>
      <c r="B152" s="44">
        <f>+'[2]By Agency-REG (C)'!B152+'[2]By Agency-SPEC'!B152</f>
        <v>236705</v>
      </c>
      <c r="C152" s="44">
        <f>+'[2]By Agency-REG'!C152+'[2]By Agency-SPEC'!C152</f>
        <v>98852</v>
      </c>
      <c r="D152" s="44">
        <f>+'[2]By Agency-REG'!D152+'[2]By Agency-SPEC'!D152</f>
        <v>67921</v>
      </c>
      <c r="E152" s="44">
        <f t="shared" si="55"/>
        <v>166773</v>
      </c>
      <c r="F152" s="44">
        <f t="shared" si="56"/>
        <v>69932</v>
      </c>
      <c r="G152" s="44">
        <f t="shared" si="57"/>
        <v>137853</v>
      </c>
      <c r="H152" s="44">
        <f t="shared" si="54"/>
        <v>70.4560528928413</v>
      </c>
    </row>
    <row r="153" spans="1:8" s="40" customFormat="1" ht="11.25" customHeight="1">
      <c r="A153" s="43" t="s">
        <v>197</v>
      </c>
      <c r="B153" s="44">
        <f>+'[2]By Agency-REG (C)'!B153+'[2]By Agency-SPEC'!B153</f>
        <v>29710</v>
      </c>
      <c r="C153" s="44">
        <f>+'[2]By Agency-REG'!C153+'[2]By Agency-SPEC'!C153</f>
        <v>18446</v>
      </c>
      <c r="D153" s="44">
        <f>+'[2]By Agency-REG'!D153+'[2]By Agency-SPEC'!D153</f>
        <v>8668</v>
      </c>
      <c r="E153" s="44">
        <f t="shared" si="55"/>
        <v>27114</v>
      </c>
      <c r="F153" s="44">
        <f t="shared" si="56"/>
        <v>2596</v>
      </c>
      <c r="G153" s="44">
        <f t="shared" si="57"/>
        <v>11264</v>
      </c>
      <c r="H153" s="44">
        <f t="shared" si="54"/>
        <v>91.26220127903063</v>
      </c>
    </row>
    <row r="154" spans="1:8" s="40" customFormat="1" ht="11.25" customHeight="1">
      <c r="A154" s="43" t="s">
        <v>198</v>
      </c>
      <c r="B154" s="44">
        <f>+'[2]By Agency-REG (C)'!B154+'[2]By Agency-SPEC'!B154</f>
        <v>17570</v>
      </c>
      <c r="C154" s="44">
        <f>+'[2]By Agency-REG'!C154+'[2]By Agency-SPEC'!C154</f>
        <v>15815</v>
      </c>
      <c r="D154" s="44">
        <f>+'[2]By Agency-REG'!D154+'[2]By Agency-SPEC'!D154</f>
        <v>1535</v>
      </c>
      <c r="E154" s="44">
        <f t="shared" si="55"/>
        <v>17350</v>
      </c>
      <c r="F154" s="44">
        <f t="shared" si="56"/>
        <v>220</v>
      </c>
      <c r="G154" s="44">
        <f t="shared" si="57"/>
        <v>1755</v>
      </c>
      <c r="H154" s="44">
        <f t="shared" si="54"/>
        <v>98.7478656801366</v>
      </c>
    </row>
    <row r="155" spans="1:8" s="40" customFormat="1" ht="11.25" customHeight="1">
      <c r="A155" s="43" t="s">
        <v>199</v>
      </c>
      <c r="B155" s="44">
        <f>+'[2]By Agency-REG (C)'!B155+'[2]By Agency-SPEC'!B155</f>
        <v>138977</v>
      </c>
      <c r="C155" s="44">
        <f>+'[2]By Agency-REG'!C155+'[2]By Agency-SPEC'!C155</f>
        <v>90218</v>
      </c>
      <c r="D155" s="44">
        <f>+'[2]By Agency-REG'!D155+'[2]By Agency-SPEC'!D155</f>
        <v>8644</v>
      </c>
      <c r="E155" s="44">
        <f t="shared" si="55"/>
        <v>98862</v>
      </c>
      <c r="F155" s="44">
        <f t="shared" si="56"/>
        <v>40115</v>
      </c>
      <c r="G155" s="44">
        <f t="shared" si="57"/>
        <v>48759</v>
      </c>
      <c r="H155" s="44">
        <f t="shared" si="54"/>
        <v>71.13551163142102</v>
      </c>
    </row>
    <row r="156" spans="1:8" s="40" customFormat="1" ht="11.25" customHeight="1">
      <c r="A156" s="43" t="s">
        <v>200</v>
      </c>
      <c r="B156" s="44">
        <f>+'[2]By Agency-REG (C)'!B156+'[2]By Agency-SPEC'!B156</f>
        <v>10094</v>
      </c>
      <c r="C156" s="44">
        <f>+'[2]By Agency-REG'!C156+'[2]By Agency-SPEC'!C156</f>
        <v>5545</v>
      </c>
      <c r="D156" s="44">
        <f>+'[2]By Agency-REG'!D156+'[2]By Agency-SPEC'!D156</f>
        <v>564</v>
      </c>
      <c r="E156" s="44">
        <f t="shared" si="55"/>
        <v>6109</v>
      </c>
      <c r="F156" s="44">
        <f t="shared" si="56"/>
        <v>3985</v>
      </c>
      <c r="G156" s="44">
        <f t="shared" si="57"/>
        <v>4549</v>
      </c>
      <c r="H156" s="44">
        <f t="shared" si="54"/>
        <v>60.52110164454131</v>
      </c>
    </row>
    <row r="157" spans="1:8" s="40" customFormat="1" ht="11.25" customHeight="1">
      <c r="A157" s="43" t="s">
        <v>201</v>
      </c>
      <c r="B157" s="44">
        <f>+'[2]By Agency-REG (C)'!B157+'[2]By Agency-SPEC'!B157</f>
        <v>346449</v>
      </c>
      <c r="C157" s="44">
        <f>+'[2]By Agency-REG'!C157+'[2]By Agency-SPEC'!C157</f>
        <v>284223</v>
      </c>
      <c r="D157" s="44">
        <f>+'[2]By Agency-REG'!D157+'[2]By Agency-SPEC'!D157</f>
        <v>8727</v>
      </c>
      <c r="E157" s="44">
        <f t="shared" si="55"/>
        <v>292950</v>
      </c>
      <c r="F157" s="44">
        <f t="shared" si="56"/>
        <v>53499</v>
      </c>
      <c r="G157" s="44">
        <f t="shared" si="57"/>
        <v>62226</v>
      </c>
      <c r="H157" s="44">
        <f t="shared" si="54"/>
        <v>84.5579002970134</v>
      </c>
    </row>
    <row r="158" spans="1:8" s="40" customFormat="1" ht="11.25" customHeight="1">
      <c r="A158" s="43" t="s">
        <v>202</v>
      </c>
      <c r="B158" s="44">
        <f>+'[2]By Agency-REG (C)'!B158+'[2]By Agency-SPEC'!B158</f>
        <v>8483</v>
      </c>
      <c r="C158" s="44">
        <f>+'[2]By Agency-REG'!C158+'[2]By Agency-SPEC'!C158</f>
        <v>5267</v>
      </c>
      <c r="D158" s="44">
        <f>+'[2]By Agency-REG'!D158+'[2]By Agency-SPEC'!D158</f>
        <v>1212</v>
      </c>
      <c r="E158" s="44">
        <f t="shared" si="55"/>
        <v>6479</v>
      </c>
      <c r="F158" s="44">
        <f t="shared" si="56"/>
        <v>2004</v>
      </c>
      <c r="G158" s="44">
        <f t="shared" si="57"/>
        <v>3216</v>
      </c>
      <c r="H158" s="44">
        <f t="shared" si="54"/>
        <v>76.37628197571614</v>
      </c>
    </row>
    <row r="159" spans="1:8" s="40" customFormat="1" ht="11.25" customHeight="1">
      <c r="A159" s="43" t="s">
        <v>203</v>
      </c>
      <c r="B159" s="44">
        <f>+'[2]By Agency-REG (C)'!B159+'[2]By Agency-SPEC'!B159</f>
        <v>10534</v>
      </c>
      <c r="C159" s="44">
        <f>+'[2]By Agency-REG'!C159+'[2]By Agency-SPEC'!C159</f>
        <v>7772</v>
      </c>
      <c r="D159" s="44">
        <f>+'[2]By Agency-REG'!D159+'[2]By Agency-SPEC'!D159</f>
        <v>281</v>
      </c>
      <c r="E159" s="44">
        <f t="shared" si="55"/>
        <v>8053</v>
      </c>
      <c r="F159" s="44">
        <f t="shared" si="56"/>
        <v>2481</v>
      </c>
      <c r="G159" s="44">
        <f t="shared" si="57"/>
        <v>2762</v>
      </c>
      <c r="H159" s="44">
        <f t="shared" si="54"/>
        <v>76.4476931839757</v>
      </c>
    </row>
    <row r="160" spans="2:8" s="40" customFormat="1" ht="11.25" customHeight="1">
      <c r="B160" s="39"/>
      <c r="C160" s="39"/>
      <c r="D160" s="39"/>
      <c r="E160" s="39"/>
      <c r="F160" s="39"/>
      <c r="G160" s="39"/>
      <c r="H160" s="39"/>
    </row>
    <row r="161" spans="1:8" s="40" customFormat="1" ht="11.25" customHeight="1">
      <c r="A161" s="46" t="s">
        <v>204</v>
      </c>
      <c r="B161" s="47">
        <f aca="true" t="shared" si="58" ref="B161:G161">SUM(B162:B166)</f>
        <v>11080781</v>
      </c>
      <c r="C161" s="47">
        <f t="shared" si="58"/>
        <v>8944622</v>
      </c>
      <c r="D161" s="47">
        <f t="shared" si="58"/>
        <v>1039276</v>
      </c>
      <c r="E161" s="47">
        <f t="shared" si="58"/>
        <v>9983898</v>
      </c>
      <c r="F161" s="47">
        <f t="shared" si="58"/>
        <v>1096883</v>
      </c>
      <c r="G161" s="47">
        <f t="shared" si="58"/>
        <v>2136159</v>
      </c>
      <c r="H161" s="42">
        <f aca="true" t="shared" si="59" ref="H161:H166">E161/B161*100</f>
        <v>90.10103168720688</v>
      </c>
    </row>
    <row r="162" spans="1:8" s="40" customFormat="1" ht="11.25" customHeight="1">
      <c r="A162" s="43" t="s">
        <v>91</v>
      </c>
      <c r="B162" s="44">
        <f>+'[2]By Agency-REG (C)'!B162+'[2]By Agency-SPEC'!B162</f>
        <v>11052911</v>
      </c>
      <c r="C162" s="44">
        <f>+'[2]By Agency-REG'!C162+'[2]By Agency-SPEC'!C162</f>
        <v>8924435</v>
      </c>
      <c r="D162" s="44">
        <f>+'[2]By Agency-REG'!D162+'[2]By Agency-SPEC'!D162</f>
        <v>1036452</v>
      </c>
      <c r="E162" s="44">
        <f>SUM(C162:D162)</f>
        <v>9960887</v>
      </c>
      <c r="F162" s="44">
        <f>B162-E162</f>
        <v>1092024</v>
      </c>
      <c r="G162" s="44">
        <f>B162-C162</f>
        <v>2128476</v>
      </c>
      <c r="H162" s="44">
        <f t="shared" si="59"/>
        <v>90.1200326321274</v>
      </c>
    </row>
    <row r="163" spans="1:8" s="40" customFormat="1" ht="11.25" customHeight="1">
      <c r="A163" s="43" t="s">
        <v>205</v>
      </c>
      <c r="B163" s="44">
        <f>+'[2]By Agency-REG (C)'!B163+'[2]By Agency-SPEC'!B163</f>
        <v>6452</v>
      </c>
      <c r="C163" s="44">
        <f>+'[2]By Agency-REG'!C163+'[2]By Agency-SPEC'!C163</f>
        <v>3380</v>
      </c>
      <c r="D163" s="44">
        <f>+'[2]By Agency-REG'!D163+'[2]By Agency-SPEC'!D163</f>
        <v>230</v>
      </c>
      <c r="E163" s="44">
        <f>SUM(C163:D163)</f>
        <v>3610</v>
      </c>
      <c r="F163" s="44">
        <f>B163-E163</f>
        <v>2842</v>
      </c>
      <c r="G163" s="44">
        <f>B163-C163</f>
        <v>3072</v>
      </c>
      <c r="H163" s="44">
        <f t="shared" si="59"/>
        <v>55.95164290142591</v>
      </c>
    </row>
    <row r="164" spans="1:8" s="40" customFormat="1" ht="11.25" customHeight="1">
      <c r="A164" s="43" t="s">
        <v>206</v>
      </c>
      <c r="B164" s="44">
        <f>+'[2]By Agency-REG (C)'!B164+'[2]By Agency-SPEC'!B164</f>
        <v>4077</v>
      </c>
      <c r="C164" s="44">
        <f>+'[2]By Agency-REG'!C164+'[2]By Agency-SPEC'!C164</f>
        <v>3352</v>
      </c>
      <c r="D164" s="44">
        <f>+'[2]By Agency-REG'!D164+'[2]By Agency-SPEC'!D164</f>
        <v>490</v>
      </c>
      <c r="E164" s="44">
        <f>SUM(C164:D164)</f>
        <v>3842</v>
      </c>
      <c r="F164" s="44">
        <f>B164-E164</f>
        <v>235</v>
      </c>
      <c r="G164" s="44">
        <f>B164-C164</f>
        <v>725</v>
      </c>
      <c r="H164" s="44">
        <f t="shared" si="59"/>
        <v>94.23595781211675</v>
      </c>
    </row>
    <row r="165" spans="1:8" s="40" customFormat="1" ht="11.25" customHeight="1">
      <c r="A165" s="40" t="s">
        <v>207</v>
      </c>
      <c r="B165" s="44">
        <f>+'[2]By Agency-REG (C)'!B165+'[2]By Agency-SPEC'!B165</f>
        <v>5317</v>
      </c>
      <c r="C165" s="44">
        <f>+'[2]By Agency-REG'!C165+'[2]By Agency-SPEC'!C165</f>
        <v>3812</v>
      </c>
      <c r="D165" s="44">
        <f>+'[2]By Agency-REG'!D165+'[2]By Agency-SPEC'!D165</f>
        <v>1481</v>
      </c>
      <c r="E165" s="44">
        <f>SUM(C165:D165)</f>
        <v>5293</v>
      </c>
      <c r="F165" s="44">
        <f>B165-E165</f>
        <v>24</v>
      </c>
      <c r="G165" s="44">
        <f>B165-C165</f>
        <v>1505</v>
      </c>
      <c r="H165" s="44">
        <f t="shared" si="59"/>
        <v>99.54861764152719</v>
      </c>
    </row>
    <row r="166" spans="1:8" s="40" customFormat="1" ht="11.25" customHeight="1">
      <c r="A166" s="40" t="s">
        <v>208</v>
      </c>
      <c r="B166" s="44">
        <f>+'[2]By Agency-REG (C)'!B166+'[2]By Agency-SPEC'!B166</f>
        <v>12024</v>
      </c>
      <c r="C166" s="44">
        <f>+'[2]By Agency-REG'!C166+'[2]By Agency-SPEC'!C166</f>
        <v>9643</v>
      </c>
      <c r="D166" s="44">
        <f>+'[2]By Agency-REG'!D166+'[2]By Agency-SPEC'!D166</f>
        <v>623</v>
      </c>
      <c r="E166" s="44">
        <f>SUM(C166:D166)</f>
        <v>10266</v>
      </c>
      <c r="F166" s="44">
        <f>B166-E166</f>
        <v>1758</v>
      </c>
      <c r="G166" s="44">
        <f>B166-C166</f>
        <v>2381</v>
      </c>
      <c r="H166" s="44">
        <f t="shared" si="59"/>
        <v>85.37924151696606</v>
      </c>
    </row>
    <row r="167" spans="2:8" s="40" customFormat="1" ht="11.25" customHeight="1">
      <c r="B167" s="39"/>
      <c r="C167" s="39"/>
      <c r="D167" s="39"/>
      <c r="E167" s="39"/>
      <c r="F167" s="39"/>
      <c r="G167" s="39"/>
      <c r="H167" s="39"/>
    </row>
    <row r="168" spans="1:8" s="40" customFormat="1" ht="11.25" customHeight="1">
      <c r="A168" s="46" t="s">
        <v>209</v>
      </c>
      <c r="B168" s="47">
        <f aca="true" t="shared" si="60" ref="B168:G168">SUM(B169:B171)</f>
        <v>349989</v>
      </c>
      <c r="C168" s="47">
        <f t="shared" si="60"/>
        <v>163977</v>
      </c>
      <c r="D168" s="47">
        <f t="shared" si="60"/>
        <v>28236</v>
      </c>
      <c r="E168" s="47">
        <f t="shared" si="60"/>
        <v>192213</v>
      </c>
      <c r="F168" s="47">
        <f t="shared" si="60"/>
        <v>157776</v>
      </c>
      <c r="G168" s="47">
        <f t="shared" si="60"/>
        <v>186012</v>
      </c>
      <c r="H168" s="42">
        <f>E168/B168*100</f>
        <v>54.91972604853296</v>
      </c>
    </row>
    <row r="169" spans="1:8" s="40" customFormat="1" ht="11.25" customHeight="1">
      <c r="A169" s="43" t="s">
        <v>184</v>
      </c>
      <c r="B169" s="44">
        <f>+'[2]By Agency-REG (C)'!B169+'[2]By Agency-SPEC'!B169</f>
        <v>319579</v>
      </c>
      <c r="C169" s="44">
        <f>+'[2]By Agency-REG'!C169+'[2]By Agency-SPEC'!C169</f>
        <v>141394</v>
      </c>
      <c r="D169" s="44">
        <f>+'[2]By Agency-REG'!D169+'[2]By Agency-SPEC'!D169</f>
        <v>23092</v>
      </c>
      <c r="E169" s="44">
        <f>SUM(C169:D169)</f>
        <v>164486</v>
      </c>
      <c r="F169" s="44">
        <f>B169-E169</f>
        <v>155093</v>
      </c>
      <c r="G169" s="44">
        <f>B169-C169</f>
        <v>178185</v>
      </c>
      <c r="H169" s="44">
        <f>E169/B169*100</f>
        <v>51.46958967892134</v>
      </c>
    </row>
    <row r="170" spans="1:8" s="40" customFormat="1" ht="11.25" customHeight="1">
      <c r="A170" s="43" t="s">
        <v>210</v>
      </c>
      <c r="B170" s="44">
        <f>+'[2]By Agency-REG (C)'!B170+'[2]By Agency-SPEC'!B170</f>
        <v>5357</v>
      </c>
      <c r="C170" s="44">
        <f>+'[2]By Agency-REG'!C170+'[2]By Agency-SPEC'!C170</f>
        <v>5122</v>
      </c>
      <c r="D170" s="44">
        <f>+'[2]By Agency-REG'!D170+'[2]By Agency-SPEC'!D170</f>
        <v>231</v>
      </c>
      <c r="E170" s="44">
        <f>SUM(C170:D170)</f>
        <v>5353</v>
      </c>
      <c r="F170" s="44">
        <f>B170-E170</f>
        <v>4</v>
      </c>
      <c r="G170" s="44">
        <f>B170-C170</f>
        <v>235</v>
      </c>
      <c r="H170" s="44">
        <f>E170/B170*100</f>
        <v>99.92533134216912</v>
      </c>
    </row>
    <row r="171" spans="1:8" s="40" customFormat="1" ht="11.25" customHeight="1">
      <c r="A171" s="40" t="s">
        <v>211</v>
      </c>
      <c r="B171" s="44">
        <f>+'[2]By Agency-REG (C)'!B171+'[2]By Agency-SPEC'!B171</f>
        <v>25053</v>
      </c>
      <c r="C171" s="44">
        <f>+'[2]By Agency-REG'!C171+'[2]By Agency-SPEC'!C171</f>
        <v>17461</v>
      </c>
      <c r="D171" s="44">
        <f>+'[2]By Agency-REG'!D171+'[2]By Agency-SPEC'!D171</f>
        <v>4913</v>
      </c>
      <c r="E171" s="44">
        <f>SUM(C171:D171)</f>
        <v>22374</v>
      </c>
      <c r="F171" s="44">
        <f>B171-E171</f>
        <v>2679</v>
      </c>
      <c r="G171" s="44">
        <f>B171-C171</f>
        <v>7592</v>
      </c>
      <c r="H171" s="44">
        <f>E171/B171*100</f>
        <v>89.30666985989701</v>
      </c>
    </row>
    <row r="172" spans="1:8" s="40" customFormat="1" ht="11.25" customHeight="1">
      <c r="A172" s="40" t="s">
        <v>212</v>
      </c>
      <c r="B172" s="54"/>
      <c r="C172" s="54"/>
      <c r="D172" s="54"/>
      <c r="E172" s="54"/>
      <c r="F172" s="54"/>
      <c r="G172" s="54"/>
      <c r="H172" s="54"/>
    </row>
    <row r="173" spans="1:8" s="40" customFormat="1" ht="11.25" customHeight="1">
      <c r="A173" s="46" t="s">
        <v>213</v>
      </c>
      <c r="B173" s="47">
        <f aca="true" t="shared" si="61" ref="B173:G173">SUM(B174:B179)</f>
        <v>710409</v>
      </c>
      <c r="C173" s="47">
        <f t="shared" si="61"/>
        <v>422723</v>
      </c>
      <c r="D173" s="47">
        <f t="shared" si="61"/>
        <v>74397</v>
      </c>
      <c r="E173" s="47">
        <f t="shared" si="61"/>
        <v>497120</v>
      </c>
      <c r="F173" s="47">
        <f t="shared" si="61"/>
        <v>213289</v>
      </c>
      <c r="G173" s="47">
        <f t="shared" si="61"/>
        <v>287686</v>
      </c>
      <c r="H173" s="42">
        <f aca="true" t="shared" si="62" ref="H173:H179">E173/B173*100</f>
        <v>69.97659094972052</v>
      </c>
    </row>
    <row r="174" spans="1:8" s="40" customFormat="1" ht="11.25" customHeight="1">
      <c r="A174" s="40" t="s">
        <v>184</v>
      </c>
      <c r="B174" s="44">
        <f>+'[2]By Agency-REG (C)'!B174+'[2]By Agency-SPEC'!B174</f>
        <v>576470</v>
      </c>
      <c r="C174" s="44">
        <f>+'[2]By Agency-REG'!C174+'[2]By Agency-SPEC'!C174</f>
        <v>348978</v>
      </c>
      <c r="D174" s="44">
        <f>+'[2]By Agency-REG'!D174+'[2]By Agency-SPEC'!D174</f>
        <v>59301</v>
      </c>
      <c r="E174" s="44">
        <f aca="true" t="shared" si="63" ref="E174:E179">SUM(C174:D174)</f>
        <v>408279</v>
      </c>
      <c r="F174" s="44">
        <f aca="true" t="shared" si="64" ref="F174:F179">B174-E174</f>
        <v>168191</v>
      </c>
      <c r="G174" s="44">
        <f aca="true" t="shared" si="65" ref="G174:G179">B174-C174</f>
        <v>227492</v>
      </c>
      <c r="H174" s="44">
        <f t="shared" si="62"/>
        <v>70.82398043263309</v>
      </c>
    </row>
    <row r="175" spans="1:8" s="40" customFormat="1" ht="11.25" customHeight="1">
      <c r="A175" s="40" t="s">
        <v>214</v>
      </c>
      <c r="B175" s="44">
        <f>+'[2]By Agency-REG (C)'!B175+'[2]By Agency-SPEC'!B175</f>
        <v>91986</v>
      </c>
      <c r="C175" s="44">
        <f>+'[2]By Agency-REG'!C175+'[2]By Agency-SPEC'!C175</f>
        <v>56876</v>
      </c>
      <c r="D175" s="44">
        <f>+'[2]By Agency-REG'!D175+'[2]By Agency-SPEC'!D175</f>
        <v>10753</v>
      </c>
      <c r="E175" s="44">
        <f t="shared" si="63"/>
        <v>67629</v>
      </c>
      <c r="F175" s="44">
        <f t="shared" si="64"/>
        <v>24357</v>
      </c>
      <c r="G175" s="44">
        <f t="shared" si="65"/>
        <v>35110</v>
      </c>
      <c r="H175" s="44">
        <f t="shared" si="62"/>
        <v>73.52097058247993</v>
      </c>
    </row>
    <row r="176" spans="1:8" s="40" customFormat="1" ht="11.25" customHeight="1">
      <c r="A176" s="40" t="s">
        <v>215</v>
      </c>
      <c r="B176" s="44">
        <f>+'[2]By Agency-REG (C)'!B176+'[2]By Agency-SPEC'!B176</f>
        <v>16416</v>
      </c>
      <c r="C176" s="44">
        <f>+'[2]By Agency-REG'!C176+'[2]By Agency-SPEC'!C176</f>
        <v>6853</v>
      </c>
      <c r="D176" s="44">
        <f>+'[2]By Agency-REG'!D176+'[2]By Agency-SPEC'!D176</f>
        <v>767</v>
      </c>
      <c r="E176" s="44">
        <f t="shared" si="63"/>
        <v>7620</v>
      </c>
      <c r="F176" s="44">
        <f t="shared" si="64"/>
        <v>8796</v>
      </c>
      <c r="G176" s="44">
        <f t="shared" si="65"/>
        <v>9563</v>
      </c>
      <c r="H176" s="44">
        <f t="shared" si="62"/>
        <v>46.41812865497076</v>
      </c>
    </row>
    <row r="177" spans="1:8" s="40" customFormat="1" ht="11.25" customHeight="1">
      <c r="A177" s="40" t="s">
        <v>216</v>
      </c>
      <c r="B177" s="44">
        <f>+'[2]By Agency-REG (C)'!B177+'[2]By Agency-SPEC'!B177</f>
        <v>8869</v>
      </c>
      <c r="C177" s="44">
        <f>+'[2]By Agency-REG'!C177+'[2]By Agency-SPEC'!C177</f>
        <v>1607</v>
      </c>
      <c r="D177" s="44">
        <f>+'[2]By Agency-REG'!D177+'[2]By Agency-SPEC'!D177</f>
        <v>445</v>
      </c>
      <c r="E177" s="44">
        <f t="shared" si="63"/>
        <v>2052</v>
      </c>
      <c r="F177" s="44">
        <f t="shared" si="64"/>
        <v>6817</v>
      </c>
      <c r="G177" s="44">
        <f t="shared" si="65"/>
        <v>7262</v>
      </c>
      <c r="H177" s="44">
        <f t="shared" si="62"/>
        <v>23.13676851956252</v>
      </c>
    </row>
    <row r="178" spans="1:8" s="40" customFormat="1" ht="11.25" customHeight="1">
      <c r="A178" s="43" t="s">
        <v>217</v>
      </c>
      <c r="B178" s="44">
        <f>+'[2]By Agency-REG (C)'!B178+'[2]By Agency-SPEC'!B178</f>
        <v>8007</v>
      </c>
      <c r="C178" s="44">
        <f>+'[2]By Agency-REG'!C178+'[2]By Agency-SPEC'!C178</f>
        <v>4154</v>
      </c>
      <c r="D178" s="44">
        <f>+'[2]By Agency-REG'!D178+'[2]By Agency-SPEC'!D178</f>
        <v>1416</v>
      </c>
      <c r="E178" s="44">
        <f t="shared" si="63"/>
        <v>5570</v>
      </c>
      <c r="F178" s="44">
        <f t="shared" si="64"/>
        <v>2437</v>
      </c>
      <c r="G178" s="44">
        <f t="shared" si="65"/>
        <v>3853</v>
      </c>
      <c r="H178" s="44">
        <f t="shared" si="62"/>
        <v>69.5641313850381</v>
      </c>
    </row>
    <row r="179" spans="1:8" s="40" customFormat="1" ht="11.25" customHeight="1">
      <c r="A179" s="40" t="s">
        <v>218</v>
      </c>
      <c r="B179" s="44">
        <f>+'[2]By Agency-REG (C)'!B179+'[2]By Agency-SPEC'!B179</f>
        <v>8661</v>
      </c>
      <c r="C179" s="44">
        <f>+'[2]By Agency-REG'!C179+'[2]By Agency-SPEC'!C179</f>
        <v>4255</v>
      </c>
      <c r="D179" s="44">
        <f>+'[2]By Agency-REG'!D179+'[2]By Agency-SPEC'!D179</f>
        <v>1715</v>
      </c>
      <c r="E179" s="44">
        <f t="shared" si="63"/>
        <v>5970</v>
      </c>
      <c r="F179" s="44">
        <f t="shared" si="64"/>
        <v>2691</v>
      </c>
      <c r="G179" s="44">
        <f t="shared" si="65"/>
        <v>4406</v>
      </c>
      <c r="H179" s="44">
        <f t="shared" si="62"/>
        <v>68.92968479390372</v>
      </c>
    </row>
    <row r="180" spans="2:8" s="40" customFormat="1" ht="11.25" customHeight="1">
      <c r="B180" s="39"/>
      <c r="C180" s="39"/>
      <c r="D180" s="39"/>
      <c r="E180" s="39"/>
      <c r="F180" s="39"/>
      <c r="G180" s="39"/>
      <c r="H180" s="39"/>
    </row>
    <row r="181" spans="1:8" s="40" customFormat="1" ht="11.25" customHeight="1">
      <c r="A181" s="46" t="s">
        <v>219</v>
      </c>
      <c r="B181" s="47">
        <f aca="true" t="shared" si="66" ref="B181:G181">SUM(B182:B188)</f>
        <v>3812675</v>
      </c>
      <c r="C181" s="47">
        <f t="shared" si="66"/>
        <v>2666826</v>
      </c>
      <c r="D181" s="47">
        <f t="shared" si="66"/>
        <v>159187</v>
      </c>
      <c r="E181" s="47">
        <f t="shared" si="66"/>
        <v>2826013</v>
      </c>
      <c r="F181" s="47">
        <f t="shared" si="66"/>
        <v>986662</v>
      </c>
      <c r="G181" s="47">
        <f t="shared" si="66"/>
        <v>1145849</v>
      </c>
      <c r="H181" s="42">
        <f aca="true" t="shared" si="67" ref="H181:H188">E181/B181*100</f>
        <v>74.12152884785617</v>
      </c>
    </row>
    <row r="182" spans="1:8" s="40" customFormat="1" ht="11.25" customHeight="1">
      <c r="A182" s="40" t="s">
        <v>184</v>
      </c>
      <c r="B182" s="44">
        <f>+'[2]By Agency-REG (C)'!B182+'[2]By Agency-SPEC'!B182</f>
        <v>2555532</v>
      </c>
      <c r="C182" s="44">
        <f>+'[2]By Agency-REG'!C182+'[2]By Agency-SPEC'!C182</f>
        <v>1740284</v>
      </c>
      <c r="D182" s="44">
        <f>+'[2]By Agency-REG'!D182+'[2]By Agency-SPEC'!D182</f>
        <v>64734</v>
      </c>
      <c r="E182" s="44">
        <f aca="true" t="shared" si="68" ref="E182:E188">SUM(C182:D182)</f>
        <v>1805018</v>
      </c>
      <c r="F182" s="44">
        <f aca="true" t="shared" si="69" ref="F182:F188">B182-E182</f>
        <v>750514</v>
      </c>
      <c r="G182" s="44">
        <f aca="true" t="shared" si="70" ref="G182:G188">B182-C182</f>
        <v>815248</v>
      </c>
      <c r="H182" s="44">
        <f t="shared" si="67"/>
        <v>70.63179017128331</v>
      </c>
    </row>
    <row r="183" spans="1:8" s="40" customFormat="1" ht="11.25" customHeight="1">
      <c r="A183" s="40" t="s">
        <v>220</v>
      </c>
      <c r="B183" s="44">
        <f>+'[2]By Agency-REG (C)'!B183+'[2]By Agency-SPEC'!B183</f>
        <v>9775</v>
      </c>
      <c r="C183" s="44">
        <f>+'[2]By Agency-REG'!C183+'[2]By Agency-SPEC'!C183</f>
        <v>7275</v>
      </c>
      <c r="D183" s="44">
        <f>+'[2]By Agency-REG'!D183+'[2]By Agency-SPEC'!D183</f>
        <v>1748</v>
      </c>
      <c r="E183" s="44">
        <f t="shared" si="68"/>
        <v>9023</v>
      </c>
      <c r="F183" s="44">
        <f t="shared" si="69"/>
        <v>752</v>
      </c>
      <c r="G183" s="44">
        <f t="shared" si="70"/>
        <v>2500</v>
      </c>
      <c r="H183" s="44">
        <f t="shared" si="67"/>
        <v>92.30690537084399</v>
      </c>
    </row>
    <row r="184" spans="1:8" s="40" customFormat="1" ht="11.25" customHeight="1">
      <c r="A184" s="40" t="s">
        <v>221</v>
      </c>
      <c r="B184" s="44">
        <f>+'[2]By Agency-REG (C)'!B184+'[2]By Agency-SPEC'!B184</f>
        <v>174873</v>
      </c>
      <c r="C184" s="44">
        <f>+'[2]By Agency-REG'!C184+'[2]By Agency-SPEC'!C184</f>
        <v>66437</v>
      </c>
      <c r="D184" s="44">
        <f>+'[2]By Agency-REG'!D184+'[2]By Agency-SPEC'!D184</f>
        <v>37756</v>
      </c>
      <c r="E184" s="44">
        <f t="shared" si="68"/>
        <v>104193</v>
      </c>
      <c r="F184" s="44">
        <f t="shared" si="69"/>
        <v>70680</v>
      </c>
      <c r="G184" s="44">
        <f t="shared" si="70"/>
        <v>108436</v>
      </c>
      <c r="H184" s="44">
        <f t="shared" si="67"/>
        <v>59.582096721620836</v>
      </c>
    </row>
    <row r="185" spans="1:8" s="40" customFormat="1" ht="11.25" customHeight="1">
      <c r="A185" s="40" t="s">
        <v>222</v>
      </c>
      <c r="B185" s="44">
        <f>+'[2]By Agency-REG (C)'!B185+'[2]By Agency-SPEC'!B185</f>
        <v>0</v>
      </c>
      <c r="C185" s="44">
        <f>+'[2]By Agency-REG'!C185+'[2]By Agency-SPEC'!C185</f>
        <v>0</v>
      </c>
      <c r="D185" s="44">
        <f>+'[2]By Agency-REG'!D185+'[2]By Agency-SPEC'!D185</f>
        <v>0</v>
      </c>
      <c r="E185" s="44">
        <f t="shared" si="68"/>
        <v>0</v>
      </c>
      <c r="F185" s="44">
        <f t="shared" si="69"/>
        <v>0</v>
      </c>
      <c r="G185" s="44">
        <f t="shared" si="70"/>
        <v>0</v>
      </c>
      <c r="H185" s="44" t="e">
        <f t="shared" si="67"/>
        <v>#DIV/0!</v>
      </c>
    </row>
    <row r="186" spans="1:8" s="40" customFormat="1" ht="11.25" customHeight="1">
      <c r="A186" s="40" t="s">
        <v>223</v>
      </c>
      <c r="B186" s="44">
        <f>+'[2]By Agency-REG (C)'!B186+'[2]By Agency-SPEC'!B186</f>
        <v>83229</v>
      </c>
      <c r="C186" s="44">
        <f>+'[2]By Agency-REG'!C186+'[2]By Agency-SPEC'!C186</f>
        <v>49840</v>
      </c>
      <c r="D186" s="44">
        <f>+'[2]By Agency-REG'!D186+'[2]By Agency-SPEC'!D186</f>
        <v>7614</v>
      </c>
      <c r="E186" s="44">
        <f t="shared" si="68"/>
        <v>57454</v>
      </c>
      <c r="F186" s="44">
        <f t="shared" si="69"/>
        <v>25775</v>
      </c>
      <c r="G186" s="44">
        <f t="shared" si="70"/>
        <v>33389</v>
      </c>
      <c r="H186" s="44">
        <f t="shared" si="67"/>
        <v>69.0312270963246</v>
      </c>
    </row>
    <row r="187" spans="1:8" s="40" customFormat="1" ht="11.25" customHeight="1">
      <c r="A187" s="40" t="s">
        <v>224</v>
      </c>
      <c r="B187" s="44">
        <f>+'[2]By Agency-REG (C)'!B187+'[2]By Agency-SPEC'!B187</f>
        <v>985765</v>
      </c>
      <c r="C187" s="44">
        <f>+'[2]By Agency-REG'!C187+'[2]By Agency-SPEC'!C187</f>
        <v>800563</v>
      </c>
      <c r="D187" s="44">
        <f>+'[2]By Agency-REG'!D187+'[2]By Agency-SPEC'!D187</f>
        <v>46451</v>
      </c>
      <c r="E187" s="44">
        <f t="shared" si="68"/>
        <v>847014</v>
      </c>
      <c r="F187" s="44">
        <f t="shared" si="69"/>
        <v>138751</v>
      </c>
      <c r="G187" s="44">
        <f t="shared" si="70"/>
        <v>185202</v>
      </c>
      <c r="H187" s="44">
        <f t="shared" si="67"/>
        <v>85.92453576663809</v>
      </c>
    </row>
    <row r="188" spans="1:8" s="40" customFormat="1" ht="11.25" customHeight="1">
      <c r="A188" s="40" t="s">
        <v>225</v>
      </c>
      <c r="B188" s="44">
        <f>+'[2]By Agency-REG (C)'!B188+'[2]By Agency-SPEC'!B188</f>
        <v>3501</v>
      </c>
      <c r="C188" s="44">
        <f>+'[2]By Agency-REG'!C188+'[2]By Agency-SPEC'!C188</f>
        <v>2427</v>
      </c>
      <c r="D188" s="44">
        <f>+'[2]By Agency-REG'!D188+'[2]By Agency-SPEC'!D188</f>
        <v>884</v>
      </c>
      <c r="E188" s="44">
        <f t="shared" si="68"/>
        <v>3311</v>
      </c>
      <c r="F188" s="44">
        <f t="shared" si="69"/>
        <v>190</v>
      </c>
      <c r="G188" s="44">
        <f t="shared" si="70"/>
        <v>1074</v>
      </c>
      <c r="H188" s="44">
        <f t="shared" si="67"/>
        <v>94.57297914881462</v>
      </c>
    </row>
    <row r="189" spans="2:8" s="40" customFormat="1" ht="11.25" customHeight="1">
      <c r="B189" s="39"/>
      <c r="C189" s="39"/>
      <c r="D189" s="39"/>
      <c r="E189" s="39"/>
      <c r="F189" s="39"/>
      <c r="G189" s="39"/>
      <c r="H189" s="39"/>
    </row>
    <row r="190" spans="1:8" s="40" customFormat="1" ht="11.25" customHeight="1">
      <c r="A190" s="46" t="s">
        <v>226</v>
      </c>
      <c r="B190" s="42">
        <f aca="true" t="shared" si="71" ref="B190:G190">SUM(B191:B197)</f>
        <v>454652</v>
      </c>
      <c r="C190" s="42">
        <f t="shared" si="71"/>
        <v>300060</v>
      </c>
      <c r="D190" s="42">
        <f t="shared" si="71"/>
        <v>28504</v>
      </c>
      <c r="E190" s="42">
        <f t="shared" si="71"/>
        <v>328564</v>
      </c>
      <c r="F190" s="42">
        <f t="shared" si="71"/>
        <v>126088</v>
      </c>
      <c r="G190" s="42">
        <f t="shared" si="71"/>
        <v>154592</v>
      </c>
      <c r="H190" s="42">
        <f aca="true" t="shared" si="72" ref="H190:H197">E190/B190*100</f>
        <v>72.26714058224752</v>
      </c>
    </row>
    <row r="191" spans="1:8" s="40" customFormat="1" ht="11.25" customHeight="1">
      <c r="A191" s="40" t="s">
        <v>227</v>
      </c>
      <c r="B191" s="44">
        <f>+'[2]By Agency-REG (C)'!B191+'[2]By Agency-SPEC'!B191</f>
        <v>131739</v>
      </c>
      <c r="C191" s="44">
        <f>+'[2]By Agency-REG'!C191+'[2]By Agency-SPEC'!C191</f>
        <v>82376</v>
      </c>
      <c r="D191" s="44">
        <f>+'[2]By Agency-REG'!D191+'[2]By Agency-SPEC'!D191</f>
        <v>14567</v>
      </c>
      <c r="E191" s="44">
        <f aca="true" t="shared" si="73" ref="E191:E197">SUM(C191:D191)</f>
        <v>96943</v>
      </c>
      <c r="F191" s="44">
        <f aca="true" t="shared" si="74" ref="F191:F197">B191-E191</f>
        <v>34796</v>
      </c>
      <c r="G191" s="44">
        <f aca="true" t="shared" si="75" ref="G191:G197">B191-C191</f>
        <v>49363</v>
      </c>
      <c r="H191" s="44">
        <f t="shared" si="72"/>
        <v>73.5871685681537</v>
      </c>
    </row>
    <row r="192" spans="1:8" s="40" customFormat="1" ht="11.25" customHeight="1">
      <c r="A192" s="40" t="s">
        <v>228</v>
      </c>
      <c r="B192" s="44">
        <f>+'[2]By Agency-REG (C)'!B192+'[2]By Agency-SPEC'!B192</f>
        <v>16682</v>
      </c>
      <c r="C192" s="44">
        <f>+'[2]By Agency-REG'!C192+'[2]By Agency-SPEC'!C192</f>
        <v>9828</v>
      </c>
      <c r="D192" s="44">
        <f>+'[2]By Agency-REG'!D192+'[2]By Agency-SPEC'!D192</f>
        <v>1786</v>
      </c>
      <c r="E192" s="44">
        <f t="shared" si="73"/>
        <v>11614</v>
      </c>
      <c r="F192" s="44">
        <f t="shared" si="74"/>
        <v>5068</v>
      </c>
      <c r="G192" s="44">
        <f t="shared" si="75"/>
        <v>6854</v>
      </c>
      <c r="H192" s="44">
        <f t="shared" si="72"/>
        <v>69.61994964632538</v>
      </c>
    </row>
    <row r="193" spans="1:8" s="40" customFormat="1" ht="11.25" customHeight="1">
      <c r="A193" s="40" t="s">
        <v>229</v>
      </c>
      <c r="B193" s="44">
        <f>+'[2]By Agency-REG (C)'!B193+'[2]By Agency-SPEC'!B193</f>
        <v>267782</v>
      </c>
      <c r="C193" s="44">
        <f>+'[2]By Agency-REG'!C193+'[2]By Agency-SPEC'!C193</f>
        <v>187189</v>
      </c>
      <c r="D193" s="44">
        <f>+'[2]By Agency-REG'!D193+'[2]By Agency-SPEC'!D193</f>
        <v>9118</v>
      </c>
      <c r="E193" s="44">
        <f t="shared" si="73"/>
        <v>196307</v>
      </c>
      <c r="F193" s="44">
        <f t="shared" si="74"/>
        <v>71475</v>
      </c>
      <c r="G193" s="44">
        <f t="shared" si="75"/>
        <v>80593</v>
      </c>
      <c r="H193" s="44">
        <f t="shared" si="72"/>
        <v>73.30851214794124</v>
      </c>
    </row>
    <row r="194" spans="1:8" s="40" customFormat="1" ht="11.25" customHeight="1">
      <c r="A194" s="40" t="s">
        <v>230</v>
      </c>
      <c r="B194" s="44">
        <f>+'[2]By Agency-REG (C)'!B194+'[2]By Agency-SPEC'!B194</f>
        <v>3052</v>
      </c>
      <c r="C194" s="44">
        <f>+'[2]By Agency-REG'!C194+'[2]By Agency-SPEC'!C194</f>
        <v>1545</v>
      </c>
      <c r="D194" s="44">
        <f>+'[2]By Agency-REG'!D194+'[2]By Agency-SPEC'!D194</f>
        <v>643</v>
      </c>
      <c r="E194" s="44">
        <f t="shared" si="73"/>
        <v>2188</v>
      </c>
      <c r="F194" s="44">
        <f t="shared" si="74"/>
        <v>864</v>
      </c>
      <c r="G194" s="44">
        <f t="shared" si="75"/>
        <v>1507</v>
      </c>
      <c r="H194" s="44">
        <f t="shared" si="72"/>
        <v>71.69069462647444</v>
      </c>
    </row>
    <row r="195" spans="1:8" s="40" customFormat="1" ht="11.25" customHeight="1">
      <c r="A195" s="40" t="s">
        <v>231</v>
      </c>
      <c r="B195" s="44">
        <f>+'[2]By Agency-REG (C)'!B195+'[2]By Agency-SPEC'!B195</f>
        <v>18892</v>
      </c>
      <c r="C195" s="44">
        <f>+'[2]By Agency-REG'!C195+'[2]By Agency-SPEC'!C195</f>
        <v>10868</v>
      </c>
      <c r="D195" s="44">
        <f>+'[2]By Agency-REG'!D195+'[2]By Agency-SPEC'!D195</f>
        <v>526</v>
      </c>
      <c r="E195" s="44">
        <f t="shared" si="73"/>
        <v>11394</v>
      </c>
      <c r="F195" s="44">
        <f t="shared" si="74"/>
        <v>7498</v>
      </c>
      <c r="G195" s="44">
        <f t="shared" si="75"/>
        <v>8024</v>
      </c>
      <c r="H195" s="44">
        <f t="shared" si="72"/>
        <v>60.31124285411814</v>
      </c>
    </row>
    <row r="196" spans="1:8" s="40" customFormat="1" ht="11.25" customHeight="1">
      <c r="A196" s="40" t="s">
        <v>232</v>
      </c>
      <c r="B196" s="44">
        <f>+'[2]By Agency-REG (C)'!B196+'[2]By Agency-SPEC'!B196</f>
        <v>3184</v>
      </c>
      <c r="C196" s="44">
        <f>+'[2]By Agency-REG'!C196+'[2]By Agency-SPEC'!C196</f>
        <v>1876</v>
      </c>
      <c r="D196" s="44">
        <f>+'[2]By Agency-REG'!D196+'[2]By Agency-SPEC'!D196</f>
        <v>439</v>
      </c>
      <c r="E196" s="44">
        <f t="shared" si="73"/>
        <v>2315</v>
      </c>
      <c r="F196" s="44">
        <f t="shared" si="74"/>
        <v>869</v>
      </c>
      <c r="G196" s="44">
        <f t="shared" si="75"/>
        <v>1308</v>
      </c>
      <c r="H196" s="44">
        <f t="shared" si="72"/>
        <v>72.7072864321608</v>
      </c>
    </row>
    <row r="197" spans="1:8" s="40" customFormat="1" ht="11.25" customHeight="1">
      <c r="A197" s="40" t="s">
        <v>233</v>
      </c>
      <c r="B197" s="44">
        <f>+'[2]By Agency-REG (C)'!B197+'[2]By Agency-SPEC'!B197</f>
        <v>13321</v>
      </c>
      <c r="C197" s="44">
        <f>+'[2]By Agency-REG'!C197+'[2]By Agency-SPEC'!C197</f>
        <v>6378</v>
      </c>
      <c r="D197" s="44">
        <f>+'[2]By Agency-REG'!D197+'[2]By Agency-SPEC'!D197</f>
        <v>1425</v>
      </c>
      <c r="E197" s="44">
        <f t="shared" si="73"/>
        <v>7803</v>
      </c>
      <c r="F197" s="44">
        <f t="shared" si="74"/>
        <v>5518</v>
      </c>
      <c r="G197" s="44">
        <f t="shared" si="75"/>
        <v>6943</v>
      </c>
      <c r="H197" s="44">
        <f t="shared" si="72"/>
        <v>58.57668343217476</v>
      </c>
    </row>
    <row r="198" spans="2:8" s="40" customFormat="1" ht="11.25" customHeight="1">
      <c r="B198" s="39"/>
      <c r="C198" s="39"/>
      <c r="D198" s="39"/>
      <c r="E198" s="39"/>
      <c r="F198" s="39"/>
      <c r="G198" s="39"/>
      <c r="H198" s="39"/>
    </row>
    <row r="199" spans="1:8" s="40" customFormat="1" ht="11.25" customHeight="1">
      <c r="A199" s="46" t="s">
        <v>234</v>
      </c>
      <c r="B199" s="47">
        <f aca="true" t="shared" si="76" ref="B199:G199">SUM(B200:B206)</f>
        <v>190707</v>
      </c>
      <c r="C199" s="47">
        <f t="shared" si="76"/>
        <v>143217</v>
      </c>
      <c r="D199" s="47">
        <f t="shared" si="76"/>
        <v>29539</v>
      </c>
      <c r="E199" s="47">
        <f t="shared" si="76"/>
        <v>172756</v>
      </c>
      <c r="F199" s="47">
        <f t="shared" si="76"/>
        <v>17951</v>
      </c>
      <c r="G199" s="47">
        <f t="shared" si="76"/>
        <v>47490</v>
      </c>
      <c r="H199" s="42">
        <f aca="true" t="shared" si="77" ref="H199:H206">E199/B199*100</f>
        <v>90.58713104395748</v>
      </c>
    </row>
    <row r="200" spans="1:8" s="40" customFormat="1" ht="11.25" customHeight="1">
      <c r="A200" s="40" t="s">
        <v>235</v>
      </c>
      <c r="B200" s="44">
        <f>+'[2]By Agency-REG (C)'!B200+'[2]By Agency-SPEC'!B200</f>
        <v>44647</v>
      </c>
      <c r="C200" s="44">
        <f>+'[2]By Agency-REG'!C200+'[2]By Agency-SPEC'!C200</f>
        <v>25985</v>
      </c>
      <c r="D200" s="44">
        <f>+'[2]By Agency-REG'!D200+'[2]By Agency-SPEC'!D200</f>
        <v>9515</v>
      </c>
      <c r="E200" s="44">
        <f aca="true" t="shared" si="78" ref="E200:E206">SUM(C200:D200)</f>
        <v>35500</v>
      </c>
      <c r="F200" s="44">
        <f aca="true" t="shared" si="79" ref="F200:F206">B200-E200</f>
        <v>9147</v>
      </c>
      <c r="G200" s="44">
        <f aca="true" t="shared" si="80" ref="G200:G206">B200-C200</f>
        <v>18662</v>
      </c>
      <c r="H200" s="44">
        <f t="shared" si="77"/>
        <v>79.51262122874996</v>
      </c>
    </row>
    <row r="201" spans="1:8" s="40" customFormat="1" ht="11.25" customHeight="1">
      <c r="A201" s="40" t="s">
        <v>236</v>
      </c>
      <c r="B201" s="44">
        <f>+'[2]By Agency-REG (C)'!B201+'[2]By Agency-SPEC'!B201</f>
        <v>39112</v>
      </c>
      <c r="C201" s="44">
        <f>+'[2]By Agency-REG'!C201+'[2]By Agency-SPEC'!C201</f>
        <v>37398</v>
      </c>
      <c r="D201" s="44">
        <f>+'[2]By Agency-REG'!D201+'[2]By Agency-SPEC'!D201</f>
        <v>1712</v>
      </c>
      <c r="E201" s="44">
        <f t="shared" si="78"/>
        <v>39110</v>
      </c>
      <c r="F201" s="44">
        <f t="shared" si="79"/>
        <v>2</v>
      </c>
      <c r="G201" s="44">
        <f t="shared" si="80"/>
        <v>1714</v>
      </c>
      <c r="H201" s="44">
        <f t="shared" si="77"/>
        <v>99.99488647985272</v>
      </c>
    </row>
    <row r="202" spans="1:8" s="40" customFormat="1" ht="11.25" customHeight="1">
      <c r="A202" s="40" t="s">
        <v>237</v>
      </c>
      <c r="B202" s="44">
        <f>+'[2]By Agency-REG (C)'!B202+'[2]By Agency-SPEC'!B202</f>
        <v>5104</v>
      </c>
      <c r="C202" s="44">
        <f>+'[2]By Agency-REG'!C202+'[2]By Agency-SPEC'!C202</f>
        <v>3336</v>
      </c>
      <c r="D202" s="44">
        <f>+'[2]By Agency-REG'!D202+'[2]By Agency-SPEC'!D202</f>
        <v>1461</v>
      </c>
      <c r="E202" s="44">
        <f t="shared" si="78"/>
        <v>4797</v>
      </c>
      <c r="F202" s="44">
        <f t="shared" si="79"/>
        <v>307</v>
      </c>
      <c r="G202" s="44">
        <f t="shared" si="80"/>
        <v>1768</v>
      </c>
      <c r="H202" s="44">
        <f t="shared" si="77"/>
        <v>93.98510971786834</v>
      </c>
    </row>
    <row r="203" spans="1:8" s="40" customFormat="1" ht="11.25" customHeight="1">
      <c r="A203" s="43" t="s">
        <v>238</v>
      </c>
      <c r="B203" s="44">
        <f>+'[2]By Agency-REG (C)'!B203+'[2]By Agency-SPEC'!B203</f>
        <v>24514</v>
      </c>
      <c r="C203" s="44">
        <f>+'[2]By Agency-REG'!C203+'[2]By Agency-SPEC'!C203</f>
        <v>19340</v>
      </c>
      <c r="D203" s="44">
        <f>+'[2]By Agency-REG'!D203+'[2]By Agency-SPEC'!D203</f>
        <v>4087</v>
      </c>
      <c r="E203" s="44">
        <f t="shared" si="78"/>
        <v>23427</v>
      </c>
      <c r="F203" s="44">
        <f t="shared" si="79"/>
        <v>1087</v>
      </c>
      <c r="G203" s="44">
        <f t="shared" si="80"/>
        <v>5174</v>
      </c>
      <c r="H203" s="44">
        <f t="shared" si="77"/>
        <v>95.56579913518806</v>
      </c>
    </row>
    <row r="204" spans="1:8" s="40" customFormat="1" ht="11.25" customHeight="1">
      <c r="A204" s="40" t="s">
        <v>239</v>
      </c>
      <c r="B204" s="44">
        <f>+'[2]By Agency-REG (C)'!B204+'[2]By Agency-SPEC'!B204</f>
        <v>17304</v>
      </c>
      <c r="C204" s="44">
        <f>+'[2]By Agency-REG'!C204+'[2]By Agency-SPEC'!C204</f>
        <v>11307</v>
      </c>
      <c r="D204" s="44">
        <f>+'[2]By Agency-REG'!D204+'[2]By Agency-SPEC'!D204</f>
        <v>5842</v>
      </c>
      <c r="E204" s="44">
        <f t="shared" si="78"/>
        <v>17149</v>
      </c>
      <c r="F204" s="44">
        <f t="shared" si="79"/>
        <v>155</v>
      </c>
      <c r="G204" s="44">
        <f t="shared" si="80"/>
        <v>5997</v>
      </c>
      <c r="H204" s="44">
        <f t="shared" si="77"/>
        <v>99.10425335182616</v>
      </c>
    </row>
    <row r="205" spans="1:8" s="40" customFormat="1" ht="11.25" customHeight="1">
      <c r="A205" s="40" t="s">
        <v>240</v>
      </c>
      <c r="B205" s="44">
        <f>+'[2]By Agency-REG (C)'!B205+'[2]By Agency-SPEC'!B205</f>
        <v>37558</v>
      </c>
      <c r="C205" s="44">
        <f>+'[2]By Agency-REG'!C205+'[2]By Agency-SPEC'!C205</f>
        <v>31397</v>
      </c>
      <c r="D205" s="44">
        <f>+'[2]By Agency-REG'!D205+'[2]By Agency-SPEC'!D205</f>
        <v>4912</v>
      </c>
      <c r="E205" s="44">
        <f t="shared" si="78"/>
        <v>36309</v>
      </c>
      <c r="F205" s="44">
        <f t="shared" si="79"/>
        <v>1249</v>
      </c>
      <c r="G205" s="44">
        <f t="shared" si="80"/>
        <v>6161</v>
      </c>
      <c r="H205" s="44">
        <f t="shared" si="77"/>
        <v>96.67447680920176</v>
      </c>
    </row>
    <row r="206" spans="1:8" s="40" customFormat="1" ht="11.25" customHeight="1">
      <c r="A206" s="40" t="s">
        <v>241</v>
      </c>
      <c r="B206" s="44">
        <f>+'[2]By Agency-REG (C)'!B206+'[2]By Agency-SPEC'!B206</f>
        <v>22468</v>
      </c>
      <c r="C206" s="44">
        <f>+'[2]By Agency-REG'!C206+'[2]By Agency-SPEC'!C206</f>
        <v>14454</v>
      </c>
      <c r="D206" s="44">
        <f>+'[2]By Agency-REG'!D206+'[2]By Agency-SPEC'!D206</f>
        <v>2010</v>
      </c>
      <c r="E206" s="44">
        <f t="shared" si="78"/>
        <v>16464</v>
      </c>
      <c r="F206" s="44">
        <f t="shared" si="79"/>
        <v>6004</v>
      </c>
      <c r="G206" s="44">
        <f t="shared" si="80"/>
        <v>8014</v>
      </c>
      <c r="H206" s="44">
        <f t="shared" si="77"/>
        <v>73.27755029375112</v>
      </c>
    </row>
    <row r="207" spans="2:8" s="40" customFormat="1" ht="11.25" customHeight="1">
      <c r="B207" s="39"/>
      <c r="C207" s="39"/>
      <c r="D207" s="39"/>
      <c r="E207" s="39"/>
      <c r="F207" s="39"/>
      <c r="G207" s="39"/>
      <c r="H207" s="39"/>
    </row>
    <row r="208" spans="1:8" s="40" customFormat="1" ht="11.25" customHeight="1">
      <c r="A208" s="46" t="s">
        <v>242</v>
      </c>
      <c r="B208" s="42">
        <f aca="true" t="shared" si="81" ref="B208:G208">SUM(B209:B224)+SUM(B229:B244)</f>
        <v>2351304</v>
      </c>
      <c r="C208" s="42">
        <f t="shared" si="81"/>
        <v>848722</v>
      </c>
      <c r="D208" s="42">
        <f t="shared" si="81"/>
        <v>206690</v>
      </c>
      <c r="E208" s="42">
        <f t="shared" si="81"/>
        <v>1055412</v>
      </c>
      <c r="F208" s="42">
        <f t="shared" si="81"/>
        <v>1295892</v>
      </c>
      <c r="G208" s="42">
        <f t="shared" si="81"/>
        <v>1502582</v>
      </c>
      <c r="H208" s="42">
        <f aca="true" t="shared" si="82" ref="H208:H244">E208/B208*100</f>
        <v>44.886241847077194</v>
      </c>
    </row>
    <row r="209" spans="1:8" s="40" customFormat="1" ht="11.25" customHeight="1">
      <c r="A209" s="40" t="s">
        <v>243</v>
      </c>
      <c r="B209" s="44">
        <f>+'[2]By Agency-REG (C)'!B209+'[2]By Agency-SPEC'!B209</f>
        <v>3418</v>
      </c>
      <c r="C209" s="44">
        <f>+'[2]By Agency-REG'!C209+'[2]By Agency-SPEC'!C209</f>
        <v>3351</v>
      </c>
      <c r="D209" s="44">
        <f>+'[2]By Agency-REG'!D209+'[2]By Agency-SPEC'!D209</f>
        <v>63</v>
      </c>
      <c r="E209" s="44">
        <f aca="true" t="shared" si="83" ref="E209:E223">SUM(C209:D209)</f>
        <v>3414</v>
      </c>
      <c r="F209" s="44">
        <f aca="true" t="shared" si="84" ref="F209:F223">B209-E209</f>
        <v>4</v>
      </c>
      <c r="G209" s="44">
        <f aca="true" t="shared" si="85" ref="G209:G223">B209-C209</f>
        <v>67</v>
      </c>
      <c r="H209" s="44">
        <f t="shared" si="82"/>
        <v>99.88297249853716</v>
      </c>
    </row>
    <row r="210" spans="1:8" s="40" customFormat="1" ht="11.25" customHeight="1">
      <c r="A210" s="40" t="s">
        <v>244</v>
      </c>
      <c r="B210" s="44">
        <f>+'[2]By Agency-REG (C)'!B210+'[2]By Agency-SPEC'!B210</f>
        <v>14340</v>
      </c>
      <c r="C210" s="44">
        <f>+'[2]By Agency-REG'!C210+'[2]By Agency-SPEC'!C210</f>
        <v>7619</v>
      </c>
      <c r="D210" s="44">
        <f>+'[2]By Agency-REG'!D210+'[2]By Agency-SPEC'!D210</f>
        <v>937</v>
      </c>
      <c r="E210" s="44">
        <f t="shared" si="83"/>
        <v>8556</v>
      </c>
      <c r="F210" s="44">
        <f t="shared" si="84"/>
        <v>5784</v>
      </c>
      <c r="G210" s="44">
        <f t="shared" si="85"/>
        <v>6721</v>
      </c>
      <c r="H210" s="44">
        <f t="shared" si="82"/>
        <v>59.6652719665272</v>
      </c>
    </row>
    <row r="211" spans="1:8" s="40" customFormat="1" ht="11.25" customHeight="1">
      <c r="A211" s="43" t="s">
        <v>245</v>
      </c>
      <c r="B211" s="44">
        <f>+'[2]By Agency-REG (C)'!B211+'[2]By Agency-SPEC'!B211</f>
        <v>12178</v>
      </c>
      <c r="C211" s="44">
        <f>+'[2]By Agency-REG'!C211+'[2]By Agency-SPEC'!C211</f>
        <v>6379</v>
      </c>
      <c r="D211" s="44">
        <f>+'[2]By Agency-REG'!D211+'[2]By Agency-SPEC'!D211</f>
        <v>1648</v>
      </c>
      <c r="E211" s="44">
        <f t="shared" si="83"/>
        <v>8027</v>
      </c>
      <c r="F211" s="44">
        <f t="shared" si="84"/>
        <v>4151</v>
      </c>
      <c r="G211" s="44">
        <f t="shared" si="85"/>
        <v>5799</v>
      </c>
      <c r="H211" s="44">
        <f t="shared" si="82"/>
        <v>65.91394317621942</v>
      </c>
    </row>
    <row r="212" spans="1:8" s="40" customFormat="1" ht="11.25" customHeight="1">
      <c r="A212" s="40" t="s">
        <v>246</v>
      </c>
      <c r="B212" s="44">
        <f>+'[2]By Agency-REG (C)'!B212+'[2]By Agency-SPEC'!B212</f>
        <v>1237627</v>
      </c>
      <c r="C212" s="44">
        <f>+'[2]By Agency-REG'!C212+'[2]By Agency-SPEC'!C212</f>
        <v>88488</v>
      </c>
      <c r="D212" s="44">
        <f>+'[2]By Agency-REG'!D212+'[2]By Agency-SPEC'!D212</f>
        <v>64837</v>
      </c>
      <c r="E212" s="44">
        <f t="shared" si="83"/>
        <v>153325</v>
      </c>
      <c r="F212" s="44">
        <f t="shared" si="84"/>
        <v>1084302</v>
      </c>
      <c r="G212" s="44">
        <f t="shared" si="85"/>
        <v>1149139</v>
      </c>
      <c r="H212" s="44">
        <f t="shared" si="82"/>
        <v>12.388627591350222</v>
      </c>
    </row>
    <row r="213" spans="1:8" s="40" customFormat="1" ht="11.25" customHeight="1">
      <c r="A213" s="43" t="s">
        <v>247</v>
      </c>
      <c r="B213" s="44">
        <f>+'[2]By Agency-REG (C)'!B213+'[2]By Agency-SPEC'!B213</f>
        <v>8537</v>
      </c>
      <c r="C213" s="44">
        <f>+'[2]By Agency-REG'!C213+'[2]By Agency-SPEC'!C213</f>
        <v>5870</v>
      </c>
      <c r="D213" s="44">
        <f>+'[2]By Agency-REG'!D213+'[2]By Agency-SPEC'!D213</f>
        <v>1109</v>
      </c>
      <c r="E213" s="44">
        <f t="shared" si="83"/>
        <v>6979</v>
      </c>
      <c r="F213" s="44">
        <f t="shared" si="84"/>
        <v>1558</v>
      </c>
      <c r="G213" s="44">
        <f t="shared" si="85"/>
        <v>2667</v>
      </c>
      <c r="H213" s="44">
        <f t="shared" si="82"/>
        <v>81.7500292842919</v>
      </c>
    </row>
    <row r="214" spans="1:8" s="40" customFormat="1" ht="11.25" customHeight="1">
      <c r="A214" s="40" t="s">
        <v>248</v>
      </c>
      <c r="B214" s="44">
        <f>+'[2]By Agency-REG (C)'!B214+'[2]By Agency-SPEC'!B214</f>
        <v>16856</v>
      </c>
      <c r="C214" s="44">
        <f>+'[2]By Agency-REG'!C214+'[2]By Agency-SPEC'!C214</f>
        <v>13400</v>
      </c>
      <c r="D214" s="44">
        <f>+'[2]By Agency-REG'!D214+'[2]By Agency-SPEC'!D214</f>
        <v>3454</v>
      </c>
      <c r="E214" s="44">
        <f t="shared" si="83"/>
        <v>16854</v>
      </c>
      <c r="F214" s="44">
        <f t="shared" si="84"/>
        <v>2</v>
      </c>
      <c r="G214" s="44">
        <f t="shared" si="85"/>
        <v>3456</v>
      </c>
      <c r="H214" s="44">
        <f t="shared" si="82"/>
        <v>99.98813478879924</v>
      </c>
    </row>
    <row r="215" spans="1:8" s="40" customFormat="1" ht="11.25" customHeight="1">
      <c r="A215" s="40" t="s">
        <v>249</v>
      </c>
      <c r="B215" s="44">
        <f>+'[2]By Agency-REG (C)'!B215+'[2]By Agency-SPEC'!B215</f>
        <v>77814</v>
      </c>
      <c r="C215" s="44">
        <f>+'[2]By Agency-REG'!C215+'[2]By Agency-SPEC'!C215</f>
        <v>25900</v>
      </c>
      <c r="D215" s="44">
        <f>+'[2]By Agency-REG'!D215+'[2]By Agency-SPEC'!D215</f>
        <v>12071</v>
      </c>
      <c r="E215" s="44">
        <f t="shared" si="83"/>
        <v>37971</v>
      </c>
      <c r="F215" s="44">
        <f t="shared" si="84"/>
        <v>39843</v>
      </c>
      <c r="G215" s="44">
        <f t="shared" si="85"/>
        <v>51914</v>
      </c>
      <c r="H215" s="44">
        <f t="shared" si="82"/>
        <v>48.7971316215591</v>
      </c>
    </row>
    <row r="216" spans="1:8" s="40" customFormat="1" ht="11.25" customHeight="1">
      <c r="A216" s="40" t="s">
        <v>250</v>
      </c>
      <c r="B216" s="44">
        <f>+'[2]By Agency-REG (C)'!B216+'[2]By Agency-SPEC'!B216</f>
        <v>10616</v>
      </c>
      <c r="C216" s="44">
        <f>+'[2]By Agency-REG'!C216+'[2]By Agency-SPEC'!C216</f>
        <v>9867</v>
      </c>
      <c r="D216" s="44">
        <f>+'[2]By Agency-REG'!D216+'[2]By Agency-SPEC'!D216</f>
        <v>645</v>
      </c>
      <c r="E216" s="44">
        <f t="shared" si="83"/>
        <v>10512</v>
      </c>
      <c r="F216" s="44">
        <f t="shared" si="84"/>
        <v>104</v>
      </c>
      <c r="G216" s="44">
        <f t="shared" si="85"/>
        <v>749</v>
      </c>
      <c r="H216" s="44">
        <f t="shared" si="82"/>
        <v>99.02034664657121</v>
      </c>
    </row>
    <row r="217" spans="1:8" s="40" customFormat="1" ht="11.25" customHeight="1">
      <c r="A217" s="40" t="s">
        <v>251</v>
      </c>
      <c r="B217" s="44">
        <f>+'[2]By Agency-REG (C)'!B217+'[2]By Agency-SPEC'!B217</f>
        <v>9664</v>
      </c>
      <c r="C217" s="44">
        <f>+'[2]By Agency-REG'!C217+'[2]By Agency-SPEC'!C217</f>
        <v>7892</v>
      </c>
      <c r="D217" s="44">
        <f>+'[2]By Agency-REG'!D217+'[2]By Agency-SPEC'!D217</f>
        <v>1772</v>
      </c>
      <c r="E217" s="44">
        <f t="shared" si="83"/>
        <v>9664</v>
      </c>
      <c r="F217" s="44">
        <f t="shared" si="84"/>
        <v>0</v>
      </c>
      <c r="G217" s="44">
        <f t="shared" si="85"/>
        <v>1772</v>
      </c>
      <c r="H217" s="44">
        <f t="shared" si="82"/>
        <v>100</v>
      </c>
    </row>
    <row r="218" spans="1:8" s="40" customFormat="1" ht="11.25" customHeight="1">
      <c r="A218" s="40" t="s">
        <v>252</v>
      </c>
      <c r="B218" s="44">
        <f>+'[2]By Agency-REG (C)'!B218+'[2]By Agency-SPEC'!B218</f>
        <v>11622</v>
      </c>
      <c r="C218" s="44">
        <f>+'[2]By Agency-REG'!C218+'[2]By Agency-SPEC'!C218</f>
        <v>9186</v>
      </c>
      <c r="D218" s="44">
        <f>+'[2]By Agency-REG'!D218+'[2]By Agency-SPEC'!D218</f>
        <v>359</v>
      </c>
      <c r="E218" s="44">
        <f t="shared" si="83"/>
        <v>9545</v>
      </c>
      <c r="F218" s="44">
        <f t="shared" si="84"/>
        <v>2077</v>
      </c>
      <c r="G218" s="44">
        <f t="shared" si="85"/>
        <v>2436</v>
      </c>
      <c r="H218" s="44">
        <f t="shared" si="82"/>
        <v>82.12872139046635</v>
      </c>
    </row>
    <row r="219" spans="1:8" s="40" customFormat="1" ht="11.25" customHeight="1">
      <c r="A219" s="40" t="s">
        <v>253</v>
      </c>
      <c r="B219" s="44">
        <f>+'[2]By Agency-REG (C)'!B219+'[2]By Agency-SPEC'!B219</f>
        <v>44959</v>
      </c>
      <c r="C219" s="44">
        <f>+'[2]By Agency-REG'!C219+'[2]By Agency-SPEC'!C219</f>
        <v>26549</v>
      </c>
      <c r="D219" s="44">
        <f>+'[2]By Agency-REG'!D219+'[2]By Agency-SPEC'!D219</f>
        <v>5632</v>
      </c>
      <c r="E219" s="44">
        <f t="shared" si="83"/>
        <v>32181</v>
      </c>
      <c r="F219" s="44">
        <f t="shared" si="84"/>
        <v>12778</v>
      </c>
      <c r="G219" s="44">
        <f t="shared" si="85"/>
        <v>18410</v>
      </c>
      <c r="H219" s="44">
        <f t="shared" si="82"/>
        <v>71.57854934495874</v>
      </c>
    </row>
    <row r="220" spans="1:8" s="40" customFormat="1" ht="11.25" customHeight="1">
      <c r="A220" s="40" t="s">
        <v>254</v>
      </c>
      <c r="B220" s="44">
        <f>+'[2]By Agency-REG (C)'!B220+'[2]By Agency-SPEC'!B220</f>
        <v>16982</v>
      </c>
      <c r="C220" s="44">
        <f>+'[2]By Agency-REG'!C220+'[2]By Agency-SPEC'!C220</f>
        <v>7972</v>
      </c>
      <c r="D220" s="44">
        <f>+'[2]By Agency-REG'!D220+'[2]By Agency-SPEC'!D220</f>
        <v>825</v>
      </c>
      <c r="E220" s="44">
        <f t="shared" si="83"/>
        <v>8797</v>
      </c>
      <c r="F220" s="44">
        <f t="shared" si="84"/>
        <v>8185</v>
      </c>
      <c r="G220" s="44">
        <f t="shared" si="85"/>
        <v>9010</v>
      </c>
      <c r="H220" s="44">
        <f t="shared" si="82"/>
        <v>51.80190790248499</v>
      </c>
    </row>
    <row r="221" spans="1:8" s="40" customFormat="1" ht="11.25" customHeight="1">
      <c r="A221" s="40" t="s">
        <v>255</v>
      </c>
      <c r="B221" s="44">
        <f>+'[2]By Agency-REG (C)'!B221+'[2]By Agency-SPEC'!B221</f>
        <v>17780</v>
      </c>
      <c r="C221" s="44">
        <f>+'[2]By Agency-REG'!C221+'[2]By Agency-SPEC'!C221</f>
        <v>15557</v>
      </c>
      <c r="D221" s="44">
        <f>+'[2]By Agency-REG'!D221+'[2]By Agency-SPEC'!D221</f>
        <v>1613</v>
      </c>
      <c r="E221" s="44">
        <f t="shared" si="83"/>
        <v>17170</v>
      </c>
      <c r="F221" s="44">
        <f t="shared" si="84"/>
        <v>610</v>
      </c>
      <c r="G221" s="44">
        <f t="shared" si="85"/>
        <v>2223</v>
      </c>
      <c r="H221" s="44">
        <f t="shared" si="82"/>
        <v>96.56917885264342</v>
      </c>
    </row>
    <row r="222" spans="1:8" s="40" customFormat="1" ht="11.25" customHeight="1">
      <c r="A222" s="40" t="s">
        <v>256</v>
      </c>
      <c r="B222" s="44">
        <f>+'[2]By Agency-REG (C)'!B222+'[2]By Agency-SPEC'!B222</f>
        <v>8072</v>
      </c>
      <c r="C222" s="44">
        <f>+'[2]By Agency-REG'!C222+'[2]By Agency-SPEC'!C222</f>
        <v>7823</v>
      </c>
      <c r="D222" s="44">
        <f>+'[2]By Agency-REG'!D222+'[2]By Agency-SPEC'!D222</f>
        <v>248</v>
      </c>
      <c r="E222" s="44">
        <f t="shared" si="83"/>
        <v>8071</v>
      </c>
      <c r="F222" s="44">
        <f t="shared" si="84"/>
        <v>1</v>
      </c>
      <c r="G222" s="44">
        <f t="shared" si="85"/>
        <v>249</v>
      </c>
      <c r="H222" s="44">
        <f t="shared" si="82"/>
        <v>99.98761149653122</v>
      </c>
    </row>
    <row r="223" spans="1:8" s="40" customFormat="1" ht="11.25" customHeight="1">
      <c r="A223" s="40" t="s">
        <v>257</v>
      </c>
      <c r="B223" s="44">
        <f>+'[2]By Agency-REG (C)'!B223+'[2]By Agency-SPEC'!B223</f>
        <v>23972</v>
      </c>
      <c r="C223" s="44">
        <f>+'[2]By Agency-REG'!C223+'[2]By Agency-SPEC'!C223</f>
        <v>14429</v>
      </c>
      <c r="D223" s="44">
        <f>+'[2]By Agency-REG'!D223+'[2]By Agency-SPEC'!D223</f>
        <v>2082</v>
      </c>
      <c r="E223" s="44">
        <f t="shared" si="83"/>
        <v>16511</v>
      </c>
      <c r="F223" s="44">
        <f t="shared" si="84"/>
        <v>7461</v>
      </c>
      <c r="G223" s="44">
        <f t="shared" si="85"/>
        <v>9543</v>
      </c>
      <c r="H223" s="44">
        <f t="shared" si="82"/>
        <v>68.87618888703487</v>
      </c>
    </row>
    <row r="224" spans="1:8" s="40" customFormat="1" ht="11.25" customHeight="1">
      <c r="A224" s="40" t="s">
        <v>258</v>
      </c>
      <c r="B224" s="47">
        <f aca="true" t="shared" si="86" ref="B224:G224">SUM(B225:B228)</f>
        <v>146414</v>
      </c>
      <c r="C224" s="47">
        <f t="shared" si="86"/>
        <v>94232</v>
      </c>
      <c r="D224" s="47">
        <f t="shared" si="86"/>
        <v>13956</v>
      </c>
      <c r="E224" s="47">
        <f t="shared" si="86"/>
        <v>108188</v>
      </c>
      <c r="F224" s="47">
        <f t="shared" si="86"/>
        <v>38226</v>
      </c>
      <c r="G224" s="47">
        <f t="shared" si="86"/>
        <v>52182</v>
      </c>
      <c r="H224" s="42">
        <f t="shared" si="82"/>
        <v>73.891840944172</v>
      </c>
    </row>
    <row r="225" spans="1:8" s="40" customFormat="1" ht="11.25" customHeight="1">
      <c r="A225" s="40" t="s">
        <v>259</v>
      </c>
      <c r="B225" s="44">
        <f>+'[2]By Agency-REG (C)'!B225+'[2]By Agency-SPEC'!B225</f>
        <v>64356</v>
      </c>
      <c r="C225" s="44">
        <f>+'[2]By Agency-REG'!C225+'[2]By Agency-SPEC'!C225</f>
        <v>55985</v>
      </c>
      <c r="D225" s="44">
        <f>+'[2]By Agency-REG'!D225+'[2]By Agency-SPEC'!D225</f>
        <v>7825</v>
      </c>
      <c r="E225" s="44">
        <f aca="true" t="shared" si="87" ref="E225:E244">SUM(C225:D225)</f>
        <v>63810</v>
      </c>
      <c r="F225" s="44">
        <f aca="true" t="shared" si="88" ref="F225:F244">B225-E225</f>
        <v>546</v>
      </c>
      <c r="G225" s="44">
        <f aca="true" t="shared" si="89" ref="G225:G244">B225-C225</f>
        <v>8371</v>
      </c>
      <c r="H225" s="44">
        <f t="shared" si="82"/>
        <v>99.15159425694574</v>
      </c>
    </row>
    <row r="226" spans="1:8" s="40" customFormat="1" ht="11.25" customHeight="1">
      <c r="A226" s="40" t="s">
        <v>260</v>
      </c>
      <c r="B226" s="44">
        <f>+'[2]By Agency-REG (C)'!B226+'[2]By Agency-SPEC'!B226</f>
        <v>52317</v>
      </c>
      <c r="C226" s="44">
        <f>+'[2]By Agency-REG'!C226+'[2]By Agency-SPEC'!C226</f>
        <v>17708</v>
      </c>
      <c r="D226" s="44">
        <f>+'[2]By Agency-REG'!D226+'[2]By Agency-SPEC'!D226</f>
        <v>2564</v>
      </c>
      <c r="E226" s="44">
        <f t="shared" si="87"/>
        <v>20272</v>
      </c>
      <c r="F226" s="44">
        <f t="shared" si="88"/>
        <v>32045</v>
      </c>
      <c r="G226" s="44">
        <f t="shared" si="89"/>
        <v>34609</v>
      </c>
      <c r="H226" s="44">
        <f t="shared" si="82"/>
        <v>38.74839918191027</v>
      </c>
    </row>
    <row r="227" spans="1:8" s="40" customFormat="1" ht="11.25" customHeight="1">
      <c r="A227" s="40" t="s">
        <v>261</v>
      </c>
      <c r="B227" s="44">
        <f>+'[2]By Agency-REG (C)'!B227+'[2]By Agency-SPEC'!B227</f>
        <v>15944</v>
      </c>
      <c r="C227" s="44">
        <f>+'[2]By Agency-REG'!C227+'[2]By Agency-SPEC'!C227</f>
        <v>12266</v>
      </c>
      <c r="D227" s="44">
        <f>+'[2]By Agency-REG'!D227+'[2]By Agency-SPEC'!D227</f>
        <v>2478</v>
      </c>
      <c r="E227" s="44">
        <f t="shared" si="87"/>
        <v>14744</v>
      </c>
      <c r="F227" s="44">
        <f t="shared" si="88"/>
        <v>1200</v>
      </c>
      <c r="G227" s="44">
        <f t="shared" si="89"/>
        <v>3678</v>
      </c>
      <c r="H227" s="44">
        <f t="shared" si="82"/>
        <v>92.47365780230807</v>
      </c>
    </row>
    <row r="228" spans="1:8" s="40" customFormat="1" ht="11.25" customHeight="1">
      <c r="A228" s="40" t="s">
        <v>262</v>
      </c>
      <c r="B228" s="44">
        <f>+'[2]By Agency-REG (C)'!B228+'[2]By Agency-SPEC'!B228</f>
        <v>13797</v>
      </c>
      <c r="C228" s="44">
        <f>+'[2]By Agency-REG'!C228+'[2]By Agency-SPEC'!C228</f>
        <v>8273</v>
      </c>
      <c r="D228" s="44">
        <f>+'[2]By Agency-REG'!D228+'[2]By Agency-SPEC'!D228</f>
        <v>1089</v>
      </c>
      <c r="E228" s="44">
        <f t="shared" si="87"/>
        <v>9362</v>
      </c>
      <c r="F228" s="44">
        <f t="shared" si="88"/>
        <v>4435</v>
      </c>
      <c r="G228" s="44">
        <f t="shared" si="89"/>
        <v>5524</v>
      </c>
      <c r="H228" s="44">
        <f t="shared" si="82"/>
        <v>67.8553308690295</v>
      </c>
    </row>
    <row r="229" spans="1:8" s="40" customFormat="1" ht="11.25" customHeight="1">
      <c r="A229" s="43" t="s">
        <v>263</v>
      </c>
      <c r="B229" s="44">
        <f>+'[2]By Agency-REG (C)'!B229+'[2]By Agency-SPEC'!B229</f>
        <v>102191</v>
      </c>
      <c r="C229" s="44">
        <f>+'[2]By Agency-REG'!C229+'[2]By Agency-SPEC'!C229</f>
        <v>72464</v>
      </c>
      <c r="D229" s="44">
        <f>+'[2]By Agency-REG'!D229+'[2]By Agency-SPEC'!D229</f>
        <v>11338</v>
      </c>
      <c r="E229" s="44">
        <f t="shared" si="87"/>
        <v>83802</v>
      </c>
      <c r="F229" s="44">
        <f t="shared" si="88"/>
        <v>18389</v>
      </c>
      <c r="G229" s="44">
        <f t="shared" si="89"/>
        <v>29727</v>
      </c>
      <c r="H229" s="44">
        <f t="shared" si="82"/>
        <v>82.00526465148594</v>
      </c>
    </row>
    <row r="230" spans="1:8" s="40" customFormat="1" ht="11.25" customHeight="1">
      <c r="A230" s="40" t="s">
        <v>264</v>
      </c>
      <c r="B230" s="44">
        <f>+'[2]By Agency-REG (C)'!B230+'[2]By Agency-SPEC'!B230</f>
        <v>65064</v>
      </c>
      <c r="C230" s="44">
        <f>+'[2]By Agency-REG'!C230+'[2]By Agency-SPEC'!C230</f>
        <v>58556</v>
      </c>
      <c r="D230" s="44">
        <f>+'[2]By Agency-REG'!D230+'[2]By Agency-SPEC'!D230</f>
        <v>6508</v>
      </c>
      <c r="E230" s="44">
        <f t="shared" si="87"/>
        <v>65064</v>
      </c>
      <c r="F230" s="44">
        <f t="shared" si="88"/>
        <v>0</v>
      </c>
      <c r="G230" s="44">
        <f t="shared" si="89"/>
        <v>6508</v>
      </c>
      <c r="H230" s="44">
        <f t="shared" si="82"/>
        <v>100</v>
      </c>
    </row>
    <row r="231" spans="1:8" s="40" customFormat="1" ht="11.25" customHeight="1">
      <c r="A231" s="40" t="s">
        <v>265</v>
      </c>
      <c r="B231" s="44">
        <f>+'[2]By Agency-REG (C)'!B231+'[2]By Agency-SPEC'!B231</f>
        <v>80878</v>
      </c>
      <c r="C231" s="44">
        <f>+'[2]By Agency-REG'!C231+'[2]By Agency-SPEC'!C231</f>
        <v>53544</v>
      </c>
      <c r="D231" s="44">
        <f>+'[2]By Agency-REG'!D231+'[2]By Agency-SPEC'!D231</f>
        <v>11404</v>
      </c>
      <c r="E231" s="44">
        <f t="shared" si="87"/>
        <v>64948</v>
      </c>
      <c r="F231" s="44">
        <f t="shared" si="88"/>
        <v>15930</v>
      </c>
      <c r="G231" s="44">
        <f t="shared" si="89"/>
        <v>27334</v>
      </c>
      <c r="H231" s="44">
        <f t="shared" si="82"/>
        <v>80.30366725191028</v>
      </c>
    </row>
    <row r="232" spans="1:8" s="40" customFormat="1" ht="11.25" customHeight="1">
      <c r="A232" s="40" t="s">
        <v>266</v>
      </c>
      <c r="B232" s="44">
        <f>+'[2]By Agency-REG (C)'!B232+'[2]By Agency-SPEC'!B232</f>
        <v>13833</v>
      </c>
      <c r="C232" s="44">
        <f>+'[2]By Agency-REG'!C232+'[2]By Agency-SPEC'!C232</f>
        <v>9699</v>
      </c>
      <c r="D232" s="44">
        <f>+'[2]By Agency-REG'!D232+'[2]By Agency-SPEC'!D232</f>
        <v>710</v>
      </c>
      <c r="E232" s="44">
        <f t="shared" si="87"/>
        <v>10409</v>
      </c>
      <c r="F232" s="44">
        <f t="shared" si="88"/>
        <v>3424</v>
      </c>
      <c r="G232" s="44">
        <f t="shared" si="89"/>
        <v>4134</v>
      </c>
      <c r="H232" s="44">
        <f t="shared" si="82"/>
        <v>75.24759632762236</v>
      </c>
    </row>
    <row r="233" spans="1:8" s="40" customFormat="1" ht="11.25">
      <c r="A233" s="40" t="s">
        <v>267</v>
      </c>
      <c r="B233" s="44">
        <f>+'[2]By Agency-REG (C)'!B233+'[2]By Agency-SPEC'!B233</f>
        <v>44871</v>
      </c>
      <c r="C233" s="44">
        <f>+'[2]By Agency-REG'!C233+'[2]By Agency-SPEC'!C233</f>
        <v>36491</v>
      </c>
      <c r="D233" s="44">
        <f>+'[2]By Agency-REG'!D233+'[2]By Agency-SPEC'!D233</f>
        <v>4250</v>
      </c>
      <c r="E233" s="44">
        <f t="shared" si="87"/>
        <v>40741</v>
      </c>
      <c r="F233" s="44">
        <f t="shared" si="88"/>
        <v>4130</v>
      </c>
      <c r="G233" s="44">
        <f t="shared" si="89"/>
        <v>8380</v>
      </c>
      <c r="H233" s="44">
        <f t="shared" si="82"/>
        <v>90.79583695482606</v>
      </c>
    </row>
    <row r="234" spans="1:8" s="40" customFormat="1" ht="11.25" customHeight="1">
      <c r="A234" s="40" t="s">
        <v>268</v>
      </c>
      <c r="B234" s="44">
        <f>+'[2]By Agency-REG (C)'!B234+'[2]By Agency-SPEC'!B234</f>
        <v>106627</v>
      </c>
      <c r="C234" s="44">
        <f>+'[2]By Agency-REG'!C234+'[2]By Agency-SPEC'!C234</f>
        <v>60096</v>
      </c>
      <c r="D234" s="44">
        <f>+'[2]By Agency-REG'!D234+'[2]By Agency-SPEC'!D234</f>
        <v>25723</v>
      </c>
      <c r="E234" s="44">
        <f t="shared" si="87"/>
        <v>85819</v>
      </c>
      <c r="F234" s="44">
        <f t="shared" si="88"/>
        <v>20808</v>
      </c>
      <c r="G234" s="44">
        <f t="shared" si="89"/>
        <v>46531</v>
      </c>
      <c r="H234" s="44">
        <f t="shared" si="82"/>
        <v>80.48524294972192</v>
      </c>
    </row>
    <row r="235" spans="1:8" s="40" customFormat="1" ht="11.25" customHeight="1">
      <c r="A235" s="40" t="s">
        <v>269</v>
      </c>
      <c r="B235" s="44">
        <f>+'[2]By Agency-REG (C)'!B235+'[2]By Agency-SPEC'!B235</f>
        <v>10071</v>
      </c>
      <c r="C235" s="44">
        <f>+'[2]By Agency-REG'!C235+'[2]By Agency-SPEC'!C235</f>
        <v>4826</v>
      </c>
      <c r="D235" s="44">
        <f>+'[2]By Agency-REG'!D235+'[2]By Agency-SPEC'!D235</f>
        <v>572</v>
      </c>
      <c r="E235" s="44">
        <f t="shared" si="87"/>
        <v>5398</v>
      </c>
      <c r="F235" s="44">
        <f t="shared" si="88"/>
        <v>4673</v>
      </c>
      <c r="G235" s="44">
        <f t="shared" si="89"/>
        <v>5245</v>
      </c>
      <c r="H235" s="44">
        <f t="shared" si="82"/>
        <v>53.59944394796942</v>
      </c>
    </row>
    <row r="236" spans="1:8" s="40" customFormat="1" ht="11.25" customHeight="1">
      <c r="A236" s="40" t="s">
        <v>270</v>
      </c>
      <c r="B236" s="44">
        <f>+'[2]By Agency-REG (C)'!B236+'[2]By Agency-SPEC'!B236</f>
        <v>20133</v>
      </c>
      <c r="C236" s="44">
        <f>+'[2]By Agency-REG'!C236+'[2]By Agency-SPEC'!C236</f>
        <v>10764</v>
      </c>
      <c r="D236" s="44">
        <f>+'[2]By Agency-REG'!D236+'[2]By Agency-SPEC'!D236</f>
        <v>539</v>
      </c>
      <c r="E236" s="44">
        <f t="shared" si="87"/>
        <v>11303</v>
      </c>
      <c r="F236" s="44">
        <f t="shared" si="88"/>
        <v>8830</v>
      </c>
      <c r="G236" s="44">
        <f t="shared" si="89"/>
        <v>9369</v>
      </c>
      <c r="H236" s="44">
        <f t="shared" si="82"/>
        <v>56.14165797446977</v>
      </c>
    </row>
    <row r="237" spans="1:8" s="40" customFormat="1" ht="11.25" customHeight="1">
      <c r="A237" s="40" t="s">
        <v>271</v>
      </c>
      <c r="B237" s="44">
        <f>+'[2]By Agency-REG (C)'!B237+'[2]By Agency-SPEC'!B237</f>
        <v>7151</v>
      </c>
      <c r="C237" s="44">
        <f>+'[2]By Agency-REG'!C237+'[2]By Agency-SPEC'!C237</f>
        <v>5400</v>
      </c>
      <c r="D237" s="44">
        <f>+'[2]By Agency-REG'!D237+'[2]By Agency-SPEC'!D237</f>
        <v>1743</v>
      </c>
      <c r="E237" s="44">
        <f t="shared" si="87"/>
        <v>7143</v>
      </c>
      <c r="F237" s="44">
        <f t="shared" si="88"/>
        <v>8</v>
      </c>
      <c r="G237" s="44">
        <f t="shared" si="89"/>
        <v>1751</v>
      </c>
      <c r="H237" s="44">
        <f t="shared" si="82"/>
        <v>99.88812753461055</v>
      </c>
    </row>
    <row r="238" spans="1:8" s="40" customFormat="1" ht="11.25" customHeight="1">
      <c r="A238" s="40" t="s">
        <v>272</v>
      </c>
      <c r="B238" s="44">
        <f>+'[2]By Agency-REG (C)'!B238+'[2]By Agency-SPEC'!B238</f>
        <v>129097</v>
      </c>
      <c r="C238" s="44">
        <f>+'[2]By Agency-REG'!C238+'[2]By Agency-SPEC'!C238</f>
        <v>107585</v>
      </c>
      <c r="D238" s="44">
        <f>+'[2]By Agency-REG'!D238+'[2]By Agency-SPEC'!D238</f>
        <v>20398</v>
      </c>
      <c r="E238" s="44">
        <f t="shared" si="87"/>
        <v>127983</v>
      </c>
      <c r="F238" s="44">
        <f t="shared" si="88"/>
        <v>1114</v>
      </c>
      <c r="G238" s="44">
        <f t="shared" si="89"/>
        <v>21512</v>
      </c>
      <c r="H238" s="44">
        <f t="shared" si="82"/>
        <v>99.13708296862049</v>
      </c>
    </row>
    <row r="239" spans="1:8" s="40" customFormat="1" ht="11.25" customHeight="1">
      <c r="A239" s="40" t="s">
        <v>273</v>
      </c>
      <c r="B239" s="44">
        <f>+'[2]By Agency-REG (C)'!B239+'[2]By Agency-SPEC'!B239</f>
        <v>12959</v>
      </c>
      <c r="C239" s="44">
        <f>+'[2]By Agency-REG'!C239+'[2]By Agency-SPEC'!C239</f>
        <v>9763</v>
      </c>
      <c r="D239" s="44">
        <f>+'[2]By Agency-REG'!D239+'[2]By Agency-SPEC'!D239</f>
        <v>3188</v>
      </c>
      <c r="E239" s="44">
        <f t="shared" si="87"/>
        <v>12951</v>
      </c>
      <c r="F239" s="44">
        <f t="shared" si="88"/>
        <v>8</v>
      </c>
      <c r="G239" s="44">
        <f t="shared" si="89"/>
        <v>3196</v>
      </c>
      <c r="H239" s="44">
        <f t="shared" si="82"/>
        <v>99.93826684157729</v>
      </c>
    </row>
    <row r="240" spans="1:8" s="40" customFormat="1" ht="11.25" customHeight="1">
      <c r="A240" s="40" t="s">
        <v>274</v>
      </c>
      <c r="B240" s="44">
        <f>+'[2]By Agency-REG (C)'!B240+'[2]By Agency-SPEC'!B240</f>
        <v>20530</v>
      </c>
      <c r="C240" s="44">
        <f>+'[2]By Agency-REG'!C240+'[2]By Agency-SPEC'!C240</f>
        <v>14175</v>
      </c>
      <c r="D240" s="44">
        <f>+'[2]By Agency-REG'!D240+'[2]By Agency-SPEC'!D240</f>
        <v>5501</v>
      </c>
      <c r="E240" s="44">
        <f t="shared" si="87"/>
        <v>19676</v>
      </c>
      <c r="F240" s="44">
        <f t="shared" si="88"/>
        <v>854</v>
      </c>
      <c r="G240" s="44">
        <f t="shared" si="89"/>
        <v>6355</v>
      </c>
      <c r="H240" s="44">
        <f t="shared" si="82"/>
        <v>95.84023380418898</v>
      </c>
    </row>
    <row r="241" spans="1:8" s="40" customFormat="1" ht="11.25" customHeight="1">
      <c r="A241" s="40" t="s">
        <v>275</v>
      </c>
      <c r="B241" s="44">
        <f>+'[2]By Agency-REG (C)'!B241+'[2]By Agency-SPEC'!B241</f>
        <v>16967</v>
      </c>
      <c r="C241" s="44">
        <f>+'[2]By Agency-REG'!C241+'[2]By Agency-SPEC'!C241</f>
        <v>14696</v>
      </c>
      <c r="D241" s="44">
        <f>+'[2]By Agency-REG'!D241+'[2]By Agency-SPEC'!D241</f>
        <v>125</v>
      </c>
      <c r="E241" s="44">
        <f t="shared" si="87"/>
        <v>14821</v>
      </c>
      <c r="F241" s="44">
        <f t="shared" si="88"/>
        <v>2146</v>
      </c>
      <c r="G241" s="44">
        <f t="shared" si="89"/>
        <v>2271</v>
      </c>
      <c r="H241" s="44">
        <f t="shared" si="82"/>
        <v>87.35191842989333</v>
      </c>
    </row>
    <row r="242" spans="1:8" s="40" customFormat="1" ht="11.25" customHeight="1">
      <c r="A242" s="40" t="s">
        <v>276</v>
      </c>
      <c r="B242" s="44">
        <f>+'[2]By Agency-REG (C)'!B242+'[2]By Agency-SPEC'!B242</f>
        <v>10920</v>
      </c>
      <c r="C242" s="44">
        <f>+'[2]By Agency-REG'!C242+'[2]By Agency-SPEC'!C242</f>
        <v>5726</v>
      </c>
      <c r="D242" s="44">
        <f>+'[2]By Agency-REG'!D242+'[2]By Agency-SPEC'!D242</f>
        <v>514</v>
      </c>
      <c r="E242" s="44">
        <f t="shared" si="87"/>
        <v>6240</v>
      </c>
      <c r="F242" s="44">
        <f t="shared" si="88"/>
        <v>4680</v>
      </c>
      <c r="G242" s="44">
        <f t="shared" si="89"/>
        <v>5194</v>
      </c>
      <c r="H242" s="44">
        <f t="shared" si="82"/>
        <v>57.14285714285714</v>
      </c>
    </row>
    <row r="243" spans="1:8" s="40" customFormat="1" ht="11.25" customHeight="1">
      <c r="A243" s="40" t="s">
        <v>277</v>
      </c>
      <c r="B243" s="44">
        <f>+'[2]By Agency-REG (C)'!B243+'[2]By Agency-SPEC'!B243</f>
        <v>5533</v>
      </c>
      <c r="C243" s="44">
        <f>+'[2]By Agency-REG'!C243+'[2]By Agency-SPEC'!C243</f>
        <v>3782</v>
      </c>
      <c r="D243" s="44">
        <f>+'[2]By Agency-REG'!D243+'[2]By Agency-SPEC'!D243</f>
        <v>299</v>
      </c>
      <c r="E243" s="44">
        <f t="shared" si="87"/>
        <v>4081</v>
      </c>
      <c r="F243" s="44">
        <f t="shared" si="88"/>
        <v>1452</v>
      </c>
      <c r="G243" s="44">
        <f t="shared" si="89"/>
        <v>1751</v>
      </c>
      <c r="H243" s="44">
        <f t="shared" si="82"/>
        <v>73.75745526838966</v>
      </c>
    </row>
    <row r="244" spans="1:8" s="40" customFormat="1" ht="11.25" customHeight="1">
      <c r="A244" s="40" t="s">
        <v>278</v>
      </c>
      <c r="B244" s="44">
        <f>+'[2]By Agency-REG (C)'!B244+'[2]By Agency-SPEC'!B244</f>
        <v>43628</v>
      </c>
      <c r="C244" s="44">
        <f>+'[2]By Agency-REG'!C244+'[2]By Agency-SPEC'!C244</f>
        <v>36641</v>
      </c>
      <c r="D244" s="44">
        <f>+'[2]By Agency-REG'!D244+'[2]By Agency-SPEC'!D244</f>
        <v>2627</v>
      </c>
      <c r="E244" s="44">
        <f t="shared" si="87"/>
        <v>39268</v>
      </c>
      <c r="F244" s="44">
        <f t="shared" si="88"/>
        <v>4360</v>
      </c>
      <c r="G244" s="44">
        <f t="shared" si="89"/>
        <v>6987</v>
      </c>
      <c r="H244" s="44">
        <f t="shared" si="82"/>
        <v>90.00641789676355</v>
      </c>
    </row>
    <row r="245" spans="2:8" s="40" customFormat="1" ht="11.25" customHeight="1">
      <c r="B245" s="39"/>
      <c r="C245" s="39"/>
      <c r="D245" s="39"/>
      <c r="E245" s="39"/>
      <c r="F245" s="39"/>
      <c r="G245" s="39"/>
      <c r="H245" s="39"/>
    </row>
    <row r="246" spans="1:8" s="40" customFormat="1" ht="11.25" customHeight="1">
      <c r="A246" s="46" t="s">
        <v>279</v>
      </c>
      <c r="B246" s="47">
        <f aca="true" t="shared" si="90" ref="B246:H246">+B247</f>
        <v>2825647</v>
      </c>
      <c r="C246" s="47">
        <f t="shared" si="90"/>
        <v>1878213</v>
      </c>
      <c r="D246" s="47">
        <f t="shared" si="90"/>
        <v>227943</v>
      </c>
      <c r="E246" s="47">
        <f t="shared" si="90"/>
        <v>2106156</v>
      </c>
      <c r="F246" s="47">
        <f t="shared" si="90"/>
        <v>719491</v>
      </c>
      <c r="G246" s="47">
        <f t="shared" si="90"/>
        <v>947434</v>
      </c>
      <c r="H246" s="47">
        <f t="shared" si="90"/>
        <v>74.5371237100742</v>
      </c>
    </row>
    <row r="247" spans="1:8" s="40" customFormat="1" ht="11.25" customHeight="1">
      <c r="A247" s="40" t="s">
        <v>280</v>
      </c>
      <c r="B247" s="44">
        <f>+'[2]By Agency-REG (C)'!B247+'[2]By Agency-SPEC'!B247</f>
        <v>2825647</v>
      </c>
      <c r="C247" s="44">
        <f>+'[2]By Agency-REG'!C247+'[2]By Agency-SPEC'!C247</f>
        <v>1878213</v>
      </c>
      <c r="D247" s="44">
        <f>+'[2]By Agency-REG'!D247+'[2]By Agency-SPEC'!D247</f>
        <v>227943</v>
      </c>
      <c r="E247" s="44">
        <f>SUM(C247:D247)</f>
        <v>2106156</v>
      </c>
      <c r="F247" s="44">
        <f>B247-E247</f>
        <v>719491</v>
      </c>
      <c r="G247" s="44">
        <f>B247-C247</f>
        <v>947434</v>
      </c>
      <c r="H247" s="44">
        <f>E247/B247*100</f>
        <v>74.5371237100742</v>
      </c>
    </row>
    <row r="248" spans="2:8" s="40" customFormat="1" ht="11.25" customHeight="1">
      <c r="B248" s="39"/>
      <c r="C248" s="39"/>
      <c r="D248" s="39"/>
      <c r="E248" s="39"/>
      <c r="F248" s="39"/>
      <c r="G248" s="39"/>
      <c r="H248" s="39"/>
    </row>
    <row r="249" spans="1:8" s="40" customFormat="1" ht="11.25" customHeight="1">
      <c r="A249" s="46" t="s">
        <v>281</v>
      </c>
      <c r="B249" s="47">
        <f aca="true" t="shared" si="91" ref="B249:H249">+B250</f>
        <v>441</v>
      </c>
      <c r="C249" s="47">
        <f t="shared" si="91"/>
        <v>363</v>
      </c>
      <c r="D249" s="47">
        <f t="shared" si="91"/>
        <v>39</v>
      </c>
      <c r="E249" s="47">
        <f t="shared" si="91"/>
        <v>402</v>
      </c>
      <c r="F249" s="47">
        <f t="shared" si="91"/>
        <v>39</v>
      </c>
      <c r="G249" s="47">
        <f t="shared" si="91"/>
        <v>78</v>
      </c>
      <c r="H249" s="47">
        <f t="shared" si="91"/>
        <v>91.15646258503402</v>
      </c>
    </row>
    <row r="250" spans="1:8" s="40" customFormat="1" ht="11.25" customHeight="1">
      <c r="A250" s="40" t="s">
        <v>282</v>
      </c>
      <c r="B250" s="44">
        <f>+'[2]By Agency-REG (C)'!B250+'[2]By Agency-SPEC'!B250</f>
        <v>441</v>
      </c>
      <c r="C250" s="44">
        <f>+'[2]By Agency-REG'!C250+'[2]By Agency-SPEC'!C250</f>
        <v>363</v>
      </c>
      <c r="D250" s="44">
        <f>+'[2]By Agency-REG'!D250+'[2]By Agency-SPEC'!D250</f>
        <v>39</v>
      </c>
      <c r="E250" s="44">
        <f>SUM(C250:D250)</f>
        <v>402</v>
      </c>
      <c r="F250" s="44">
        <f>B250-E250</f>
        <v>39</v>
      </c>
      <c r="G250" s="44">
        <f>B250-C250</f>
        <v>78</v>
      </c>
      <c r="H250" s="44">
        <f>E250/B250*100</f>
        <v>91.15646258503402</v>
      </c>
    </row>
    <row r="251" spans="2:8" s="40" customFormat="1" ht="11.25" customHeight="1">
      <c r="B251" s="39"/>
      <c r="C251" s="39"/>
      <c r="D251" s="39"/>
      <c r="E251" s="39"/>
      <c r="F251" s="39"/>
      <c r="G251" s="39"/>
      <c r="H251" s="39"/>
    </row>
    <row r="252" spans="1:8" s="40" customFormat="1" ht="11.25" customHeight="1">
      <c r="A252" s="46" t="s">
        <v>283</v>
      </c>
      <c r="B252" s="47">
        <f aca="true" t="shared" si="92" ref="B252:G252">SUM(B253:B257)</f>
        <v>3046649</v>
      </c>
      <c r="C252" s="47">
        <f t="shared" si="92"/>
        <v>2021662</v>
      </c>
      <c r="D252" s="47">
        <f t="shared" si="92"/>
        <v>898652</v>
      </c>
      <c r="E252" s="47">
        <f t="shared" si="92"/>
        <v>2920314</v>
      </c>
      <c r="F252" s="47">
        <f t="shared" si="92"/>
        <v>126335</v>
      </c>
      <c r="G252" s="47">
        <f t="shared" si="92"/>
        <v>1024987</v>
      </c>
      <c r="H252" s="42">
        <f aca="true" t="shared" si="93" ref="H252:H257">E252/B252*100</f>
        <v>95.8533129349656</v>
      </c>
    </row>
    <row r="253" spans="1:8" s="40" customFormat="1" ht="11.25" customHeight="1">
      <c r="A253" s="40" t="s">
        <v>284</v>
      </c>
      <c r="B253" s="44">
        <f>+'[2]By Agency-REG (C)'!B253+'[2]By Agency-SPEC'!B253</f>
        <v>2709274</v>
      </c>
      <c r="C253" s="44">
        <f>+'[2]By Agency-REG'!C253+'[2]By Agency-SPEC'!C253</f>
        <v>1784324</v>
      </c>
      <c r="D253" s="44">
        <f>+'[2]By Agency-REG'!D253+'[2]By Agency-SPEC'!D253</f>
        <v>865271</v>
      </c>
      <c r="E253" s="44">
        <f>SUM(C253:D253)</f>
        <v>2649595</v>
      </c>
      <c r="F253" s="44">
        <f>B253-E253</f>
        <v>59679</v>
      </c>
      <c r="G253" s="44">
        <f>B253-C253</f>
        <v>924950</v>
      </c>
      <c r="H253" s="44">
        <f t="shared" si="93"/>
        <v>97.79723276420178</v>
      </c>
    </row>
    <row r="254" spans="1:8" s="40" customFormat="1" ht="11.25" customHeight="1">
      <c r="A254" s="40" t="s">
        <v>285</v>
      </c>
      <c r="B254" s="44">
        <f>+'[2]By Agency-REG (C)'!B254+'[2]By Agency-SPEC'!B254</f>
        <v>13253</v>
      </c>
      <c r="C254" s="44">
        <f>+'[2]By Agency-REG'!C254+'[2]By Agency-SPEC'!C254</f>
        <v>7235</v>
      </c>
      <c r="D254" s="44">
        <f>+'[2]By Agency-REG'!D254+'[2]By Agency-SPEC'!D254</f>
        <v>1170</v>
      </c>
      <c r="E254" s="44">
        <f>SUM(C254:D254)</f>
        <v>8405</v>
      </c>
      <c r="F254" s="44">
        <f>B254-E254</f>
        <v>4848</v>
      </c>
      <c r="G254" s="44">
        <f>B254-C254</f>
        <v>6018</v>
      </c>
      <c r="H254" s="44">
        <f t="shared" si="93"/>
        <v>63.419603108730094</v>
      </c>
    </row>
    <row r="255" spans="1:8" s="40" customFormat="1" ht="11.25" customHeight="1">
      <c r="A255" s="40" t="s">
        <v>286</v>
      </c>
      <c r="B255" s="44">
        <f>+'[2]By Agency-REG (C)'!B255+'[2]By Agency-SPEC'!B255</f>
        <v>48477</v>
      </c>
      <c r="C255" s="44">
        <f>+'[2]By Agency-REG'!C255+'[2]By Agency-SPEC'!C255</f>
        <v>33813</v>
      </c>
      <c r="D255" s="44">
        <f>+'[2]By Agency-REG'!D255+'[2]By Agency-SPEC'!D255</f>
        <v>3645</v>
      </c>
      <c r="E255" s="44">
        <f>SUM(C255:D255)</f>
        <v>37458</v>
      </c>
      <c r="F255" s="44">
        <f>B255-E255</f>
        <v>11019</v>
      </c>
      <c r="G255" s="44">
        <f>B255-C255</f>
        <v>14664</v>
      </c>
      <c r="H255" s="44">
        <f t="shared" si="93"/>
        <v>77.26963302184541</v>
      </c>
    </row>
    <row r="256" spans="1:8" s="40" customFormat="1" ht="11.25" customHeight="1">
      <c r="A256" s="40" t="s">
        <v>287</v>
      </c>
      <c r="B256" s="44">
        <f>+'[2]By Agency-REG (C)'!B256+'[2]By Agency-SPEC'!B256</f>
        <v>238263</v>
      </c>
      <c r="C256" s="44">
        <f>+'[2]By Agency-REG'!C256+'[2]By Agency-SPEC'!C256</f>
        <v>169595</v>
      </c>
      <c r="D256" s="44">
        <f>+'[2]By Agency-REG'!D256+'[2]By Agency-SPEC'!D256</f>
        <v>25393</v>
      </c>
      <c r="E256" s="44">
        <f>SUM(C256:D256)</f>
        <v>194988</v>
      </c>
      <c r="F256" s="44">
        <f>B256-E256</f>
        <v>43275</v>
      </c>
      <c r="G256" s="44">
        <f>B256-C256</f>
        <v>68668</v>
      </c>
      <c r="H256" s="44">
        <f t="shared" si="93"/>
        <v>81.83729744022362</v>
      </c>
    </row>
    <row r="257" spans="1:8" s="40" customFormat="1" ht="11.25" customHeight="1">
      <c r="A257" s="40" t="s">
        <v>288</v>
      </c>
      <c r="B257" s="44">
        <f>+'[2]By Agency-REG (C)'!B257+'[2]By Agency-SPEC'!B257</f>
        <v>37382</v>
      </c>
      <c r="C257" s="44">
        <f>+'[2]By Agency-REG'!C257+'[2]By Agency-SPEC'!C257</f>
        <v>26695</v>
      </c>
      <c r="D257" s="44">
        <f>+'[2]By Agency-REG'!D257+'[2]By Agency-SPEC'!D257</f>
        <v>3173</v>
      </c>
      <c r="E257" s="44">
        <f>SUM(C257:D257)</f>
        <v>29868</v>
      </c>
      <c r="F257" s="44">
        <f>B257-E257</f>
        <v>7514</v>
      </c>
      <c r="G257" s="44">
        <f>B257-C257</f>
        <v>10687</v>
      </c>
      <c r="H257" s="44">
        <f t="shared" si="93"/>
        <v>79.8994168316302</v>
      </c>
    </row>
    <row r="258" spans="2:8" s="40" customFormat="1" ht="11.25" customHeight="1">
      <c r="B258" s="39"/>
      <c r="C258" s="39"/>
      <c r="D258" s="39"/>
      <c r="E258" s="39"/>
      <c r="F258" s="39"/>
      <c r="G258" s="39"/>
      <c r="H258" s="39"/>
    </row>
    <row r="259" spans="1:8" s="40" customFormat="1" ht="11.25" customHeight="1">
      <c r="A259" s="46" t="s">
        <v>289</v>
      </c>
      <c r="B259" s="47">
        <f aca="true" t="shared" si="94" ref="B259:G259">+B260+B261</f>
        <v>196922</v>
      </c>
      <c r="C259" s="47">
        <f t="shared" si="94"/>
        <v>122052</v>
      </c>
      <c r="D259" s="47">
        <f t="shared" si="94"/>
        <v>8322</v>
      </c>
      <c r="E259" s="47">
        <f t="shared" si="94"/>
        <v>130374</v>
      </c>
      <c r="F259" s="47">
        <f t="shared" si="94"/>
        <v>66548</v>
      </c>
      <c r="G259" s="47">
        <f t="shared" si="94"/>
        <v>74870</v>
      </c>
      <c r="H259" s="42">
        <f>E259/B259*100</f>
        <v>66.2059089385645</v>
      </c>
    </row>
    <row r="260" spans="1:8" s="40" customFormat="1" ht="11.25" customHeight="1">
      <c r="A260" s="40" t="s">
        <v>290</v>
      </c>
      <c r="B260" s="44">
        <f>+'[2]By Agency-REG (C)'!B260+'[2]By Agency-SPEC'!B260</f>
        <v>186193</v>
      </c>
      <c r="C260" s="44">
        <f>+'[2]By Agency-REG'!C260+'[2]By Agency-SPEC'!C260</f>
        <v>112596</v>
      </c>
      <c r="D260" s="44">
        <f>+'[2]By Agency-REG'!D260+'[2]By Agency-SPEC'!D260</f>
        <v>7049</v>
      </c>
      <c r="E260" s="44">
        <f>SUM(C260:D260)</f>
        <v>119645</v>
      </c>
      <c r="F260" s="44">
        <f>B260-E260</f>
        <v>66548</v>
      </c>
      <c r="G260" s="44">
        <f>B260-C260</f>
        <v>73597</v>
      </c>
      <c r="H260" s="44">
        <f>E260/B260*100</f>
        <v>64.25859189120966</v>
      </c>
    </row>
    <row r="261" spans="1:8" s="40" customFormat="1" ht="11.25" customHeight="1">
      <c r="A261" s="40" t="s">
        <v>291</v>
      </c>
      <c r="B261" s="44">
        <f>+'[2]By Agency-REG (C)'!B261+'[2]By Agency-SPEC'!B261</f>
        <v>10729</v>
      </c>
      <c r="C261" s="44">
        <f>+'[2]By Agency-REG'!C261+'[2]By Agency-SPEC'!C261</f>
        <v>9456</v>
      </c>
      <c r="D261" s="44">
        <f>+'[2]By Agency-REG'!D261+'[2]By Agency-SPEC'!D261</f>
        <v>1273</v>
      </c>
      <c r="E261" s="44">
        <f>SUM(C261:D261)</f>
        <v>10729</v>
      </c>
      <c r="F261" s="44">
        <f>B261-E261</f>
        <v>0</v>
      </c>
      <c r="G261" s="44">
        <f>B261-C261</f>
        <v>1273</v>
      </c>
      <c r="H261" s="44">
        <f>E261/B261*100</f>
        <v>100</v>
      </c>
    </row>
    <row r="262" spans="2:8" s="40" customFormat="1" ht="11.25" customHeight="1">
      <c r="B262" s="39"/>
      <c r="C262" s="39"/>
      <c r="D262" s="39"/>
      <c r="E262" s="39"/>
      <c r="F262" s="39"/>
      <c r="G262" s="39"/>
      <c r="H262" s="39"/>
    </row>
    <row r="263" spans="1:8" s="40" customFormat="1" ht="11.25" customHeight="1">
      <c r="A263" s="46" t="s">
        <v>292</v>
      </c>
      <c r="B263" s="47">
        <f aca="true" t="shared" si="95" ref="B263:H263">+B264</f>
        <v>1321208</v>
      </c>
      <c r="C263" s="47">
        <f t="shared" si="95"/>
        <v>1120290</v>
      </c>
      <c r="D263" s="47">
        <f t="shared" si="95"/>
        <v>80714</v>
      </c>
      <c r="E263" s="47">
        <f t="shared" si="95"/>
        <v>1201004</v>
      </c>
      <c r="F263" s="47">
        <f t="shared" si="95"/>
        <v>120204</v>
      </c>
      <c r="G263" s="47">
        <f t="shared" si="95"/>
        <v>200918</v>
      </c>
      <c r="H263" s="47">
        <f t="shared" si="95"/>
        <v>90.90196244648835</v>
      </c>
    </row>
    <row r="264" spans="1:8" s="40" customFormat="1" ht="11.25" customHeight="1">
      <c r="A264" s="40" t="s">
        <v>293</v>
      </c>
      <c r="B264" s="44">
        <f>+'[2]By Agency-REG (C)'!B264+'[2]By Agency-SPEC'!B264</f>
        <v>1321208</v>
      </c>
      <c r="C264" s="44">
        <f>+'[2]By Agency-REG'!C264+'[2]By Agency-SPEC'!C264</f>
        <v>1120290</v>
      </c>
      <c r="D264" s="44">
        <f>+'[2]By Agency-REG'!D264+'[2]By Agency-SPEC'!D264</f>
        <v>80714</v>
      </c>
      <c r="E264" s="44">
        <f>SUM(C264:D264)</f>
        <v>1201004</v>
      </c>
      <c r="F264" s="44">
        <f>B264-E264</f>
        <v>120204</v>
      </c>
      <c r="G264" s="44">
        <f>B264-C264</f>
        <v>200918</v>
      </c>
      <c r="H264" s="44">
        <f>E264/B264*100</f>
        <v>90.90196244648835</v>
      </c>
    </row>
    <row r="265" spans="2:8" s="40" customFormat="1" ht="11.25" customHeight="1">
      <c r="B265" s="39"/>
      <c r="C265" s="39"/>
      <c r="D265" s="39"/>
      <c r="E265" s="39"/>
      <c r="F265" s="39"/>
      <c r="G265" s="39"/>
      <c r="H265" s="39"/>
    </row>
    <row r="266" spans="1:8" s="40" customFormat="1" ht="11.25" customHeight="1">
      <c r="A266" s="46" t="s">
        <v>294</v>
      </c>
      <c r="B266" s="47">
        <f aca="true" t="shared" si="96" ref="B266:H266">+B267</f>
        <v>409263</v>
      </c>
      <c r="C266" s="47">
        <f t="shared" si="96"/>
        <v>162202</v>
      </c>
      <c r="D266" s="47">
        <f t="shared" si="96"/>
        <v>17400</v>
      </c>
      <c r="E266" s="47">
        <f t="shared" si="96"/>
        <v>179602</v>
      </c>
      <c r="F266" s="47">
        <f t="shared" si="96"/>
        <v>229661</v>
      </c>
      <c r="G266" s="47">
        <f t="shared" si="96"/>
        <v>247061</v>
      </c>
      <c r="H266" s="47">
        <f t="shared" si="96"/>
        <v>43.88425046974684</v>
      </c>
    </row>
    <row r="267" spans="1:8" s="40" customFormat="1" ht="11.25" customHeight="1">
      <c r="A267" s="40" t="s">
        <v>295</v>
      </c>
      <c r="B267" s="44">
        <f>+'[2]By Agency-REG (C)'!B267+'[2]By Agency-SPEC'!B267</f>
        <v>409263</v>
      </c>
      <c r="C267" s="44">
        <f>+'[2]By Agency-REG'!C267+'[2]By Agency-SPEC'!C267</f>
        <v>162202</v>
      </c>
      <c r="D267" s="44">
        <f>+'[2]By Agency-REG'!D267+'[2]By Agency-SPEC'!D267</f>
        <v>17400</v>
      </c>
      <c r="E267" s="44">
        <f>SUM(C267:D267)</f>
        <v>179602</v>
      </c>
      <c r="F267" s="44">
        <f>B267-E267</f>
        <v>229661</v>
      </c>
      <c r="G267" s="44">
        <f>B267-C267</f>
        <v>247061</v>
      </c>
      <c r="H267" s="44">
        <f>E267/B267*100</f>
        <v>43.88425046974684</v>
      </c>
    </row>
    <row r="268" spans="2:8" s="40" customFormat="1" ht="11.25" customHeight="1">
      <c r="B268" s="39"/>
      <c r="C268" s="39"/>
      <c r="D268" s="39"/>
      <c r="E268" s="39"/>
      <c r="F268" s="39"/>
      <c r="G268" s="39"/>
      <c r="H268" s="39"/>
    </row>
    <row r="269" spans="1:8" s="40" customFormat="1" ht="11.25" customHeight="1">
      <c r="A269" s="46" t="s">
        <v>296</v>
      </c>
      <c r="B269" s="47">
        <f aca="true" t="shared" si="97" ref="B269:H269">+B270</f>
        <v>248348</v>
      </c>
      <c r="C269" s="47">
        <f t="shared" si="97"/>
        <v>159993</v>
      </c>
      <c r="D269" s="47">
        <f t="shared" si="97"/>
        <v>9399</v>
      </c>
      <c r="E269" s="47">
        <f t="shared" si="97"/>
        <v>169392</v>
      </c>
      <c r="F269" s="47">
        <f t="shared" si="97"/>
        <v>78956</v>
      </c>
      <c r="G269" s="47">
        <f t="shared" si="97"/>
        <v>88355</v>
      </c>
      <c r="H269" s="47">
        <f t="shared" si="97"/>
        <v>68.20751526084365</v>
      </c>
    </row>
    <row r="270" spans="1:8" s="40" customFormat="1" ht="11.25" customHeight="1">
      <c r="A270" s="40" t="s">
        <v>297</v>
      </c>
      <c r="B270" s="44">
        <f>+'[2]By Agency-REG (C)'!B270+'[2]By Agency-SPEC'!B270</f>
        <v>248348</v>
      </c>
      <c r="C270" s="44">
        <f>+'[2]By Agency-REG'!C270+'[2]By Agency-SPEC'!C270</f>
        <v>159993</v>
      </c>
      <c r="D270" s="44">
        <f>+'[2]By Agency-REG'!D270+'[2]By Agency-SPEC'!D270</f>
        <v>9399</v>
      </c>
      <c r="E270" s="44">
        <f>SUM(C270:D270)</f>
        <v>169392</v>
      </c>
      <c r="F270" s="44">
        <f>B270-E270</f>
        <v>78956</v>
      </c>
      <c r="G270" s="44">
        <f>B270-C270</f>
        <v>88355</v>
      </c>
      <c r="H270" s="44">
        <f>E270/B270*100</f>
        <v>68.20751526084365</v>
      </c>
    </row>
    <row r="271" spans="2:8" s="40" customFormat="1" ht="11.25" customHeight="1">
      <c r="B271" s="39"/>
      <c r="C271" s="39"/>
      <c r="D271" s="39"/>
      <c r="E271" s="39"/>
      <c r="F271" s="39"/>
      <c r="G271" s="39"/>
      <c r="H271" s="39"/>
    </row>
    <row r="272" spans="1:8" s="40" customFormat="1" ht="11.25" customHeight="1">
      <c r="A272" s="46" t="s">
        <v>298</v>
      </c>
      <c r="B272" s="47">
        <f aca="true" t="shared" si="98" ref="B272:H272">+B273</f>
        <v>55460</v>
      </c>
      <c r="C272" s="47">
        <f t="shared" si="98"/>
        <v>41534</v>
      </c>
      <c r="D272" s="47">
        <f t="shared" si="98"/>
        <v>6234</v>
      </c>
      <c r="E272" s="47">
        <f t="shared" si="98"/>
        <v>47768</v>
      </c>
      <c r="F272" s="47">
        <f t="shared" si="98"/>
        <v>7692</v>
      </c>
      <c r="G272" s="47">
        <f t="shared" si="98"/>
        <v>13926</v>
      </c>
      <c r="H272" s="47">
        <f t="shared" si="98"/>
        <v>86.13054453660295</v>
      </c>
    </row>
    <row r="273" spans="1:8" s="40" customFormat="1" ht="11.25" customHeight="1">
      <c r="A273" s="40" t="s">
        <v>299</v>
      </c>
      <c r="B273" s="44">
        <f>+'[2]By Agency-REG (C)'!B273+'[2]By Agency-SPEC'!B273</f>
        <v>55460</v>
      </c>
      <c r="C273" s="44">
        <f>+'[2]By Agency-REG'!C273+'[2]By Agency-SPEC'!C273</f>
        <v>41534</v>
      </c>
      <c r="D273" s="44">
        <f>+'[2]By Agency-REG'!D273+'[2]By Agency-SPEC'!D273</f>
        <v>6234</v>
      </c>
      <c r="E273" s="44">
        <f>SUM(C273:D273)</f>
        <v>47768</v>
      </c>
      <c r="F273" s="44">
        <f>B273-E273</f>
        <v>7692</v>
      </c>
      <c r="G273" s="44">
        <f>B273-C273</f>
        <v>13926</v>
      </c>
      <c r="H273" s="44">
        <f>E273/B273*100</f>
        <v>86.13054453660295</v>
      </c>
    </row>
    <row r="274" spans="2:8" s="40" customFormat="1" ht="11.25" customHeight="1">
      <c r="B274" s="39"/>
      <c r="C274" s="39"/>
      <c r="D274" s="39"/>
      <c r="E274" s="39"/>
      <c r="F274" s="39"/>
      <c r="G274" s="39"/>
      <c r="H274" s="39"/>
    </row>
    <row r="275" spans="1:8" s="40" customFormat="1" ht="11.25">
      <c r="A275" s="55" t="s">
        <v>300</v>
      </c>
      <c r="B275" s="56">
        <f aca="true" t="shared" si="99" ref="B275:H275">+B10+B17+B20+B23+B26+B39+B43+B51+B53+B56+B64+B77+B83+B88+B97+B109+B120+B136+B139+B161+B168+B173+B181+B190+B199+B208+B249+B252+B259+B263+B266+B269+B272+B246</f>
        <v>172046362</v>
      </c>
      <c r="C275" s="56">
        <f t="shared" si="99"/>
        <v>117985885</v>
      </c>
      <c r="D275" s="56">
        <f t="shared" si="99"/>
        <v>14263747</v>
      </c>
      <c r="E275" s="56">
        <f t="shared" si="99"/>
        <v>132249632</v>
      </c>
      <c r="F275" s="56">
        <f t="shared" si="99"/>
        <v>39796730</v>
      </c>
      <c r="G275" s="56">
        <f t="shared" si="99"/>
        <v>54060477</v>
      </c>
      <c r="H275" s="56">
        <f t="shared" si="99"/>
        <v>2511.8201152853067</v>
      </c>
    </row>
    <row r="276" spans="2:8" s="40" customFormat="1" ht="11.25" customHeight="1">
      <c r="B276" s="39"/>
      <c r="C276" s="39"/>
      <c r="D276" s="39"/>
      <c r="E276" s="39"/>
      <c r="F276" s="39"/>
      <c r="G276" s="39"/>
      <c r="H276" s="39"/>
    </row>
    <row r="277" spans="1:8" s="40" customFormat="1" ht="11.25" customHeight="1">
      <c r="A277" s="38" t="s">
        <v>301</v>
      </c>
      <c r="B277" s="39"/>
      <c r="C277" s="39"/>
      <c r="D277" s="39"/>
      <c r="E277" s="39"/>
      <c r="F277" s="39"/>
      <c r="G277" s="39"/>
      <c r="H277" s="39"/>
    </row>
    <row r="278" spans="1:8" s="40" customFormat="1" ht="11.25" customHeight="1">
      <c r="A278" s="43" t="s">
        <v>302</v>
      </c>
      <c r="B278" s="44">
        <f>+'[2]By Agency-REG (C)'!B278+'[2]By Agency-SPEC'!B278</f>
        <v>1136569</v>
      </c>
      <c r="C278" s="44">
        <f>+'[2]By Agency-REG'!C278+'[2]By Agency-SPEC'!C278</f>
        <v>1007701</v>
      </c>
      <c r="D278" s="44">
        <f>+'[2]By Agency-REG'!D278+'[2]By Agency-SPEC'!D278</f>
        <v>28416</v>
      </c>
      <c r="E278" s="44">
        <f>SUM(C278:D278)</f>
        <v>1036117</v>
      </c>
      <c r="F278" s="44">
        <f>B278-E278</f>
        <v>100452</v>
      </c>
      <c r="G278" s="44">
        <f>B278-C278</f>
        <v>128868</v>
      </c>
      <c r="H278" s="44">
        <f>E278/B278*100</f>
        <v>91.16182123566628</v>
      </c>
    </row>
    <row r="279" spans="1:8" s="40" customFormat="1" ht="11.25" customHeight="1">
      <c r="A279" s="57"/>
      <c r="B279" s="39"/>
      <c r="C279" s="39"/>
      <c r="D279" s="39"/>
      <c r="E279" s="39"/>
      <c r="F279" s="39"/>
      <c r="G279" s="39"/>
      <c r="H279" s="39"/>
    </row>
    <row r="280" spans="1:8" s="40" customFormat="1" ht="11.25" customHeight="1">
      <c r="A280" s="43" t="s">
        <v>303</v>
      </c>
      <c r="B280" s="47">
        <f aca="true" t="shared" si="100" ref="B280:G280">SUM(B281:B285)</f>
        <v>152</v>
      </c>
      <c r="C280" s="47">
        <f t="shared" si="100"/>
        <v>0</v>
      </c>
      <c r="D280" s="47">
        <f t="shared" si="100"/>
        <v>0</v>
      </c>
      <c r="E280" s="47">
        <f t="shared" si="100"/>
        <v>0</v>
      </c>
      <c r="F280" s="47">
        <f t="shared" si="100"/>
        <v>152</v>
      </c>
      <c r="G280" s="47">
        <f t="shared" si="100"/>
        <v>152</v>
      </c>
      <c r="H280" s="47">
        <f aca="true" t="shared" si="101" ref="H280:H285">E280/B280*100</f>
        <v>0</v>
      </c>
    </row>
    <row r="281" spans="1:8" s="40" customFormat="1" ht="11.25" customHeight="1">
      <c r="A281" s="40" t="s">
        <v>304</v>
      </c>
      <c r="B281" s="44">
        <f>+'[2]By Agency-REG (C)'!B281+'[2]By Agency-SPEC'!B281</f>
        <v>0</v>
      </c>
      <c r="C281" s="44">
        <f>+'[2]By Agency-REG'!C281+'[2]By Agency-SPEC'!C281</f>
        <v>0</v>
      </c>
      <c r="D281" s="44">
        <f>+'[2]By Agency-REG'!D281+'[2]By Agency-SPEC'!D281</f>
        <v>0</v>
      </c>
      <c r="E281" s="44">
        <f>SUM(C281:D281)</f>
        <v>0</v>
      </c>
      <c r="F281" s="44">
        <f>B281-E281</f>
        <v>0</v>
      </c>
      <c r="G281" s="44">
        <f>B281-C281</f>
        <v>0</v>
      </c>
      <c r="H281" s="58" t="e">
        <f t="shared" si="101"/>
        <v>#DIV/0!</v>
      </c>
    </row>
    <row r="282" spans="1:8" s="40" customFormat="1" ht="11.25" customHeight="1">
      <c r="A282" s="40" t="s">
        <v>305</v>
      </c>
      <c r="B282" s="44">
        <f>+'[2]By Agency-REG (C)'!B282+'[2]By Agency-SPEC'!B282</f>
        <v>0</v>
      </c>
      <c r="C282" s="44">
        <f>+'[2]By Agency-REG'!C282+'[2]By Agency-SPEC'!C282</f>
        <v>0</v>
      </c>
      <c r="D282" s="44">
        <f>+'[2]By Agency-REG'!D282+'[2]By Agency-SPEC'!D282</f>
        <v>0</v>
      </c>
      <c r="E282" s="44">
        <f>SUM(C282:D282)</f>
        <v>0</v>
      </c>
      <c r="F282" s="44">
        <f>B282-E282</f>
        <v>0</v>
      </c>
      <c r="G282" s="44">
        <f>B282-C282</f>
        <v>0</v>
      </c>
      <c r="H282" s="44" t="e">
        <f t="shared" si="101"/>
        <v>#DIV/0!</v>
      </c>
    </row>
    <row r="283" spans="1:8" s="40" customFormat="1" ht="11.25" customHeight="1">
      <c r="A283" s="40" t="s">
        <v>306</v>
      </c>
      <c r="B283" s="44">
        <f>+'[2]By Agency-REG (C)'!B283+'[2]By Agency-SPEC'!B283</f>
        <v>0</v>
      </c>
      <c r="C283" s="44">
        <f>+'[2]By Agency-REG'!C283+'[2]By Agency-SPEC'!C283</f>
        <v>0</v>
      </c>
      <c r="D283" s="44">
        <f>+'[2]By Agency-REG'!D283+'[2]By Agency-SPEC'!D283</f>
        <v>0</v>
      </c>
      <c r="E283" s="44">
        <f>SUM(C283:D283)</f>
        <v>0</v>
      </c>
      <c r="F283" s="44">
        <f>B283-E283</f>
        <v>0</v>
      </c>
      <c r="G283" s="44">
        <f>B283-C283</f>
        <v>0</v>
      </c>
      <c r="H283" s="44" t="e">
        <f t="shared" si="101"/>
        <v>#DIV/0!</v>
      </c>
    </row>
    <row r="284" spans="1:8" s="40" customFormat="1" ht="23.25" customHeight="1">
      <c r="A284" s="59" t="s">
        <v>307</v>
      </c>
      <c r="B284" s="44">
        <f>+'[2]By Agency-REG (C)'!B284+'[2]By Agency-SPEC'!B284</f>
        <v>0</v>
      </c>
      <c r="C284" s="44">
        <f>+'[2]By Agency-REG'!C284+'[2]By Agency-SPEC'!C284</f>
        <v>0</v>
      </c>
      <c r="D284" s="44">
        <f>+'[2]By Agency-REG'!D284+'[2]By Agency-SPEC'!D284</f>
        <v>0</v>
      </c>
      <c r="E284" s="44">
        <f>SUM(C284:D284)</f>
        <v>0</v>
      </c>
      <c r="F284" s="44">
        <f>B284-E284</f>
        <v>0</v>
      </c>
      <c r="G284" s="44">
        <f>B284-C284</f>
        <v>0</v>
      </c>
      <c r="H284" s="44" t="e">
        <f t="shared" si="101"/>
        <v>#DIV/0!</v>
      </c>
    </row>
    <row r="285" spans="1:8" s="40" customFormat="1" ht="11.25" customHeight="1">
      <c r="A285" s="43" t="s">
        <v>308</v>
      </c>
      <c r="B285" s="44">
        <f>+'[2]By Agency-REG (C)'!B285+'[2]By Agency-SPEC'!B285</f>
        <v>152</v>
      </c>
      <c r="C285" s="44">
        <f>+'[2]By Agency-REG'!C285+'[2]By Agency-SPEC'!C285</f>
        <v>0</v>
      </c>
      <c r="D285" s="44">
        <f>+'[2]By Agency-REG'!D285+'[2]By Agency-SPEC'!D285</f>
        <v>0</v>
      </c>
      <c r="E285" s="44">
        <f>SUM(C285:D285)</f>
        <v>0</v>
      </c>
      <c r="F285" s="44">
        <f>B285-E285</f>
        <v>152</v>
      </c>
      <c r="G285" s="44">
        <f>B285-C285</f>
        <v>152</v>
      </c>
      <c r="H285" s="44">
        <f t="shared" si="101"/>
        <v>0</v>
      </c>
    </row>
    <row r="286" spans="2:8" s="40" customFormat="1" ht="11.25" customHeight="1">
      <c r="B286" s="44"/>
      <c r="C286" s="44"/>
      <c r="D286" s="44"/>
      <c r="E286" s="44"/>
      <c r="F286" s="44"/>
      <c r="G286" s="44"/>
      <c r="H286" s="39"/>
    </row>
    <row r="287" spans="1:8" s="40" customFormat="1" ht="11.25" customHeight="1">
      <c r="A287" s="43" t="s">
        <v>309</v>
      </c>
      <c r="B287" s="44">
        <f>+'[2]By Agency-REG (C)'!B287+'[2]By Agency-SPEC'!B287</f>
        <v>74562</v>
      </c>
      <c r="C287" s="44">
        <f>+'[2]By Agency-REG'!C287+'[2]By Agency-SPEC'!C287</f>
        <v>17174</v>
      </c>
      <c r="D287" s="44">
        <f>+'[2]By Agency-REG'!D287+'[2]By Agency-SPEC'!D287</f>
        <v>5072</v>
      </c>
      <c r="E287" s="44">
        <f>SUM(C287:D287)</f>
        <v>22246</v>
      </c>
      <c r="F287" s="44">
        <f>B287-E287</f>
        <v>52316</v>
      </c>
      <c r="G287" s="44">
        <f>B287-C287</f>
        <v>57388</v>
      </c>
      <c r="H287" s="44">
        <f>E287/B287*100</f>
        <v>29.835573080121243</v>
      </c>
    </row>
    <row r="288" spans="2:8" s="40" customFormat="1" ht="11.25" customHeight="1">
      <c r="B288" s="44"/>
      <c r="C288" s="44"/>
      <c r="D288" s="44"/>
      <c r="E288" s="44"/>
      <c r="F288" s="44"/>
      <c r="G288" s="44"/>
      <c r="H288" s="39"/>
    </row>
    <row r="289" spans="1:8" s="40" customFormat="1" ht="23.25" customHeight="1" hidden="1">
      <c r="A289" s="51" t="s">
        <v>310</v>
      </c>
      <c r="B289" s="44">
        <f>+'[2]By Agency-REG (C)'!B289+'[2]By Agency-SPEC'!B289</f>
        <v>0</v>
      </c>
      <c r="C289" s="44">
        <f>+'[2]By Agency-REG'!C289+'[2]By Agency-SPEC'!C289</f>
        <v>0</v>
      </c>
      <c r="D289" s="44">
        <f>+'[2]By Agency-REG'!D289+'[2]By Agency-SPEC'!D289</f>
        <v>0</v>
      </c>
      <c r="E289" s="44">
        <f>SUM(C289:D289)</f>
        <v>0</v>
      </c>
      <c r="F289" s="44">
        <f>B289-E289</f>
        <v>0</v>
      </c>
      <c r="G289" s="44">
        <f>B289-C289</f>
        <v>0</v>
      </c>
      <c r="H289" s="44" t="e">
        <f>E289/B289*100</f>
        <v>#DIV/0!</v>
      </c>
    </row>
    <row r="290" spans="2:8" s="40" customFormat="1" ht="11.25" customHeight="1" hidden="1">
      <c r="B290" s="44"/>
      <c r="C290" s="44"/>
      <c r="D290" s="44"/>
      <c r="E290" s="44"/>
      <c r="F290" s="44"/>
      <c r="G290" s="44"/>
      <c r="H290" s="39"/>
    </row>
    <row r="291" spans="1:8" s="40" customFormat="1" ht="11.25" customHeight="1" hidden="1">
      <c r="A291" s="40" t="s">
        <v>311</v>
      </c>
      <c r="B291" s="44">
        <f>+'[2]By Agency-REG (C)'!B291+'[2]By Agency-SPEC'!B291</f>
        <v>0</v>
      </c>
      <c r="C291" s="44">
        <f>+'[2]By Agency-REG'!C291+'[2]By Agency-SPEC'!C291</f>
        <v>0</v>
      </c>
      <c r="D291" s="44">
        <f>+'[2]By Agency-REG'!D291+'[2]By Agency-SPEC'!D291</f>
        <v>0</v>
      </c>
      <c r="E291" s="44">
        <f>SUM(C291:D291)</f>
        <v>0</v>
      </c>
      <c r="F291" s="44">
        <f>B291-E291</f>
        <v>0</v>
      </c>
      <c r="G291" s="44">
        <f>B291-C291</f>
        <v>0</v>
      </c>
      <c r="H291" s="44" t="e">
        <f>E291/B291*100</f>
        <v>#DIV/0!</v>
      </c>
    </row>
    <row r="292" spans="2:8" s="40" customFormat="1" ht="11.25" customHeight="1" hidden="1">
      <c r="B292" s="44"/>
      <c r="C292" s="44"/>
      <c r="D292" s="44"/>
      <c r="E292" s="44"/>
      <c r="F292" s="44"/>
      <c r="G292" s="44"/>
      <c r="H292" s="39"/>
    </row>
    <row r="293" spans="1:8" s="40" customFormat="1" ht="11.25" hidden="1">
      <c r="A293" s="60" t="s">
        <v>312</v>
      </c>
      <c r="B293" s="44">
        <f>+'[2]By Agency-REG (C)'!B293+'[2]By Agency-SPEC'!B293</f>
        <v>0</v>
      </c>
      <c r="C293" s="44">
        <f>+'[2]By Agency-REG'!C293+'[2]By Agency-SPEC'!C293</f>
        <v>0</v>
      </c>
      <c r="D293" s="44">
        <f>+'[2]By Agency-REG'!D293+'[2]By Agency-SPEC'!D293</f>
        <v>0</v>
      </c>
      <c r="E293" s="44">
        <f>SUM(C293:D293)</f>
        <v>0</v>
      </c>
      <c r="F293" s="44">
        <f>B293-E293</f>
        <v>0</v>
      </c>
      <c r="G293" s="44">
        <f>B293-C293</f>
        <v>0</v>
      </c>
      <c r="H293" s="44" t="e">
        <f>E293/B293*100</f>
        <v>#DIV/0!</v>
      </c>
    </row>
    <row r="294" spans="2:8" s="40" customFormat="1" ht="11.25" customHeight="1" hidden="1">
      <c r="B294" s="44"/>
      <c r="C294" s="44"/>
      <c r="D294" s="44"/>
      <c r="E294" s="44"/>
      <c r="F294" s="44"/>
      <c r="G294" s="44"/>
      <c r="H294" s="39"/>
    </row>
    <row r="295" spans="1:8" s="40" customFormat="1" ht="11.25" customHeight="1" hidden="1">
      <c r="A295" s="40" t="s">
        <v>313</v>
      </c>
      <c r="B295" s="44">
        <f>+'[2]By Agency-REG (C)'!B295+'[2]By Agency-SPEC'!B295</f>
        <v>0</v>
      </c>
      <c r="C295" s="44">
        <f>+'[2]By Agency-REG'!C295+'[2]By Agency-SPEC'!C295</f>
        <v>0</v>
      </c>
      <c r="D295" s="44">
        <f>+'[2]By Agency-REG'!D295+'[2]By Agency-SPEC'!D295</f>
        <v>0</v>
      </c>
      <c r="E295" s="44">
        <f>SUM(C295:D295)</f>
        <v>0</v>
      </c>
      <c r="F295" s="44">
        <f>B295-E295</f>
        <v>0</v>
      </c>
      <c r="G295" s="44">
        <f>B295-C295</f>
        <v>0</v>
      </c>
      <c r="H295" s="44" t="e">
        <f>E295/B295*100</f>
        <v>#DIV/0!</v>
      </c>
    </row>
    <row r="296" spans="2:8" s="40" customFormat="1" ht="11.25" customHeight="1" hidden="1">
      <c r="B296" s="44"/>
      <c r="C296" s="44"/>
      <c r="D296" s="44"/>
      <c r="E296" s="44"/>
      <c r="F296" s="44"/>
      <c r="G296" s="44"/>
      <c r="H296" s="39"/>
    </row>
    <row r="297" spans="1:8" s="40" customFormat="1" ht="11.25" customHeight="1" hidden="1">
      <c r="A297" s="40" t="s">
        <v>314</v>
      </c>
      <c r="B297" s="44">
        <f>+'[2]By Agency-REG (C)'!B297+'[2]By Agency-SPEC'!B297</f>
        <v>0</v>
      </c>
      <c r="C297" s="44">
        <f>+'[2]By Agency-REG'!C297+'[2]By Agency-SPEC'!C297</f>
        <v>0</v>
      </c>
      <c r="D297" s="44">
        <f>+'[2]By Agency-REG'!D297+'[2]By Agency-SPEC'!D297</f>
        <v>0</v>
      </c>
      <c r="E297" s="44">
        <f>SUM(C297:D297)</f>
        <v>0</v>
      </c>
      <c r="F297" s="44">
        <f>B297-E297</f>
        <v>0</v>
      </c>
      <c r="G297" s="44">
        <f>B297-C297</f>
        <v>0</v>
      </c>
      <c r="H297" s="44" t="e">
        <f>E297/B297*100</f>
        <v>#DIV/0!</v>
      </c>
    </row>
    <row r="298" spans="2:8" s="40" customFormat="1" ht="11.25" customHeight="1" hidden="1">
      <c r="B298" s="44"/>
      <c r="C298" s="44"/>
      <c r="D298" s="44"/>
      <c r="E298" s="44"/>
      <c r="F298" s="44"/>
      <c r="G298" s="44"/>
      <c r="H298" s="44"/>
    </row>
    <row r="299" spans="1:8" s="40" customFormat="1" ht="11.25" customHeight="1" hidden="1">
      <c r="A299" s="40" t="s">
        <v>315</v>
      </c>
      <c r="B299" s="44">
        <f>+'[2]By Agency-REG (C)'!B299+'[2]By Agency-SPEC'!B299</f>
        <v>0</v>
      </c>
      <c r="C299" s="44">
        <f>+'[2]By Agency-REG'!C299+'[2]By Agency-SPEC'!C299</f>
        <v>0</v>
      </c>
      <c r="D299" s="44">
        <f>+'[2]By Agency-REG'!D299+'[2]By Agency-SPEC'!D299</f>
        <v>0</v>
      </c>
      <c r="E299" s="44">
        <f>SUM(C299:D299)</f>
        <v>0</v>
      </c>
      <c r="F299" s="44">
        <f>B299-E299</f>
        <v>0</v>
      </c>
      <c r="G299" s="44">
        <f>B299-C299</f>
        <v>0</v>
      </c>
      <c r="H299" s="44" t="e">
        <f>E299/B299*100</f>
        <v>#DIV/0!</v>
      </c>
    </row>
    <row r="300" spans="2:8" s="40" customFormat="1" ht="11.25" customHeight="1" hidden="1">
      <c r="B300" s="44"/>
      <c r="C300" s="44"/>
      <c r="D300" s="44"/>
      <c r="E300" s="44"/>
      <c r="F300" s="44"/>
      <c r="G300" s="44"/>
      <c r="H300" s="44"/>
    </row>
    <row r="301" spans="1:8" s="40" customFormat="1" ht="11.25" hidden="1">
      <c r="A301" s="51" t="s">
        <v>316</v>
      </c>
      <c r="B301" s="44">
        <f>+'[2]By Agency-REG (C)'!B301+'[2]By Agency-SPEC'!B301</f>
        <v>0</v>
      </c>
      <c r="C301" s="44">
        <f>+'[2]By Agency-REG'!C301+'[2]By Agency-SPEC'!C301</f>
        <v>0</v>
      </c>
      <c r="D301" s="44">
        <f>+'[2]By Agency-REG'!D301+'[2]By Agency-SPEC'!D301</f>
        <v>0</v>
      </c>
      <c r="E301" s="44">
        <f>SUM(C301:D301)</f>
        <v>0</v>
      </c>
      <c r="F301" s="44">
        <f>B301-E301</f>
        <v>0</v>
      </c>
      <c r="G301" s="44">
        <f>B301-C301</f>
        <v>0</v>
      </c>
      <c r="H301" s="44" t="e">
        <f>E301/B301*100</f>
        <v>#DIV/0!</v>
      </c>
    </row>
    <row r="302" spans="2:8" s="40" customFormat="1" ht="11.25" customHeight="1" hidden="1">
      <c r="B302" s="44"/>
      <c r="C302" s="44"/>
      <c r="D302" s="44"/>
      <c r="E302" s="44"/>
      <c r="F302" s="44"/>
      <c r="G302" s="44"/>
      <c r="H302" s="39"/>
    </row>
    <row r="303" spans="1:8" s="40" customFormat="1" ht="11.25" customHeight="1" hidden="1">
      <c r="A303" s="40" t="s">
        <v>317</v>
      </c>
      <c r="B303" s="44">
        <f>+'[2]By Agency-REG (C)'!B303+'[2]By Agency-SPEC'!B303</f>
        <v>0</v>
      </c>
      <c r="C303" s="44">
        <f>+'[2]By Agency-REG'!C303+'[2]By Agency-SPEC'!C303</f>
        <v>0</v>
      </c>
      <c r="D303" s="44">
        <f>+'[2]By Agency-REG'!D303+'[2]By Agency-SPEC'!D303</f>
        <v>0</v>
      </c>
      <c r="E303" s="44">
        <f>SUM(C303:D303)</f>
        <v>0</v>
      </c>
      <c r="F303" s="44">
        <f>B303-E303</f>
        <v>0</v>
      </c>
      <c r="G303" s="44">
        <f>B303-C303</f>
        <v>0</v>
      </c>
      <c r="H303" s="44" t="e">
        <f>E303/B303*100</f>
        <v>#DIV/0!</v>
      </c>
    </row>
    <row r="304" spans="2:8" s="40" customFormat="1" ht="11.25" hidden="1">
      <c r="B304" s="44"/>
      <c r="C304" s="44"/>
      <c r="D304" s="44"/>
      <c r="E304" s="44"/>
      <c r="F304" s="44"/>
      <c r="G304" s="44"/>
      <c r="H304" s="39"/>
    </row>
    <row r="305" spans="1:8" s="40" customFormat="1" ht="11.25" customHeight="1" hidden="1">
      <c r="A305" s="40" t="s">
        <v>318</v>
      </c>
      <c r="B305" s="44"/>
      <c r="C305" s="44"/>
      <c r="D305" s="44"/>
      <c r="E305" s="44"/>
      <c r="F305" s="44"/>
      <c r="G305" s="44"/>
      <c r="H305" s="44"/>
    </row>
    <row r="306" spans="1:8" s="40" customFormat="1" ht="11.25" customHeight="1" hidden="1">
      <c r="A306" s="43"/>
      <c r="B306" s="44"/>
      <c r="C306" s="44"/>
      <c r="D306" s="44"/>
      <c r="E306" s="44"/>
      <c r="F306" s="44"/>
      <c r="G306" s="44"/>
      <c r="H306" s="39"/>
    </row>
    <row r="307" spans="1:8" s="40" customFormat="1" ht="22.5" hidden="1">
      <c r="A307" s="60" t="s">
        <v>319</v>
      </c>
      <c r="B307" s="44">
        <f>+'[2]By Agency-REG (C)'!B307+'[2]By Agency-SPEC'!B307</f>
        <v>0</v>
      </c>
      <c r="C307" s="44">
        <f>+'[2]By Agency-REG'!C307+'[2]By Agency-SPEC'!C307</f>
        <v>0</v>
      </c>
      <c r="D307" s="44">
        <f>+'[2]By Agency-REG'!D307+'[2]By Agency-SPEC'!D307</f>
        <v>0</v>
      </c>
      <c r="E307" s="44">
        <f>SUM(C307:D307)</f>
        <v>0</v>
      </c>
      <c r="F307" s="44">
        <f>B307-E307</f>
        <v>0</v>
      </c>
      <c r="G307" s="44">
        <f>B307-C307</f>
        <v>0</v>
      </c>
      <c r="H307" s="44" t="e">
        <f>E307/B307*100</f>
        <v>#DIV/0!</v>
      </c>
    </row>
    <row r="308" spans="1:8" s="40" customFormat="1" ht="11.25" customHeight="1" hidden="1">
      <c r="A308" s="43"/>
      <c r="B308" s="39"/>
      <c r="C308" s="39"/>
      <c r="D308" s="39"/>
      <c r="E308" s="39"/>
      <c r="F308" s="39"/>
      <c r="G308" s="39"/>
      <c r="H308" s="39"/>
    </row>
    <row r="309" spans="1:8" s="40" customFormat="1" ht="11.25" customHeight="1">
      <c r="A309" s="61" t="s">
        <v>320</v>
      </c>
      <c r="B309" s="62">
        <f aca="true" t="shared" si="102" ref="B309:G309">SUM(B287:B307)+B278+B280</f>
        <v>1211283</v>
      </c>
      <c r="C309" s="62">
        <f t="shared" si="102"/>
        <v>1024875</v>
      </c>
      <c r="D309" s="62">
        <f t="shared" si="102"/>
        <v>33488</v>
      </c>
      <c r="E309" s="62">
        <f t="shared" si="102"/>
        <v>1058363</v>
      </c>
      <c r="F309" s="62">
        <f t="shared" si="102"/>
        <v>152920</v>
      </c>
      <c r="G309" s="62">
        <f t="shared" si="102"/>
        <v>186408</v>
      </c>
      <c r="H309" s="62">
        <f>E309/B309*100</f>
        <v>87.37536975256815</v>
      </c>
    </row>
    <row r="310" spans="2:8" s="40" customFormat="1" ht="11.25" customHeight="1">
      <c r="B310" s="39"/>
      <c r="C310" s="39"/>
      <c r="D310" s="39"/>
      <c r="E310" s="39"/>
      <c r="F310" s="39"/>
      <c r="G310" s="39"/>
      <c r="H310" s="39"/>
    </row>
    <row r="311" spans="1:8" s="40" customFormat="1" ht="11.25" customHeight="1">
      <c r="A311" s="57" t="s">
        <v>321</v>
      </c>
      <c r="B311" s="47">
        <f aca="true" t="shared" si="103" ref="B311:G311">+B309+B275</f>
        <v>173257645</v>
      </c>
      <c r="C311" s="47">
        <f t="shared" si="103"/>
        <v>119010760</v>
      </c>
      <c r="D311" s="47">
        <f t="shared" si="103"/>
        <v>14297235</v>
      </c>
      <c r="E311" s="47">
        <f t="shared" si="103"/>
        <v>133307995</v>
      </c>
      <c r="F311" s="47">
        <f t="shared" si="103"/>
        <v>39949650</v>
      </c>
      <c r="G311" s="47">
        <f t="shared" si="103"/>
        <v>54246885</v>
      </c>
      <c r="H311" s="47">
        <f>E311/B311*100</f>
        <v>76.9420564385485</v>
      </c>
    </row>
    <row r="312" spans="2:8" s="40" customFormat="1" ht="11.25" customHeight="1">
      <c r="B312" s="39"/>
      <c r="C312" s="39"/>
      <c r="D312" s="39"/>
      <c r="E312" s="39"/>
      <c r="F312" s="39"/>
      <c r="G312" s="39"/>
      <c r="H312" s="39"/>
    </row>
    <row r="313" spans="1:8" s="40" customFormat="1" ht="11.25" customHeight="1">
      <c r="A313" s="38" t="s">
        <v>322</v>
      </c>
      <c r="B313" s="39"/>
      <c r="C313" s="39"/>
      <c r="D313" s="39"/>
      <c r="E313" s="39"/>
      <c r="F313" s="39"/>
      <c r="G313" s="39"/>
      <c r="H313" s="39"/>
    </row>
    <row r="314" spans="1:8" s="40" customFormat="1" ht="11.25" customHeight="1">
      <c r="A314" s="38" t="s">
        <v>323</v>
      </c>
      <c r="B314" s="39"/>
      <c r="C314" s="39"/>
      <c r="D314" s="39"/>
      <c r="E314" s="39"/>
      <c r="F314" s="39"/>
      <c r="G314" s="39"/>
      <c r="H314" s="39"/>
    </row>
    <row r="315" spans="1:8" s="40" customFormat="1" ht="11.25" customHeight="1">
      <c r="A315" s="40" t="s">
        <v>324</v>
      </c>
      <c r="B315" s="44">
        <f>+'[2]By Agency-REG (C)'!B315+'[2]By Agency-SPEC'!B315</f>
        <v>0</v>
      </c>
      <c r="C315" s="44">
        <f>+'[2]By Agency-REG'!C315+'[2]By Agency-SPEC'!C315</f>
        <v>0</v>
      </c>
      <c r="D315" s="44">
        <f>+'[2]By Agency-REG'!D315+'[2]By Agency-SPEC'!D315</f>
        <v>0</v>
      </c>
      <c r="E315" s="44">
        <f aca="true" t="shared" si="104" ref="E315:E323">SUM(C315:D315)</f>
        <v>0</v>
      </c>
      <c r="F315" s="44">
        <f aca="true" t="shared" si="105" ref="F315:F323">B315-E315</f>
        <v>0</v>
      </c>
      <c r="G315" s="44">
        <f aca="true" t="shared" si="106" ref="G315:G323">B315-C315</f>
        <v>0</v>
      </c>
      <c r="H315" s="44" t="e">
        <f aca="true" t="shared" si="107" ref="H315:H324">E315/B315*100</f>
        <v>#DIV/0!</v>
      </c>
    </row>
    <row r="316" spans="1:8" s="40" customFormat="1" ht="11.25" customHeight="1">
      <c r="A316" s="40" t="s">
        <v>325</v>
      </c>
      <c r="B316" s="44">
        <f>+'[2]By Agency-REG (C)'!B316+'[2]By Agency-SPEC'!B316</f>
        <v>57108314</v>
      </c>
      <c r="C316" s="44">
        <f>+'[2]By Agency-REG'!C316+'[2]By Agency-SPEC'!C316</f>
        <v>57102594</v>
      </c>
      <c r="D316" s="44">
        <f>+'[2]By Agency-REG'!D316+'[2]By Agency-SPEC'!D316</f>
        <v>1216</v>
      </c>
      <c r="E316" s="44">
        <f t="shared" si="104"/>
        <v>57103810</v>
      </c>
      <c r="F316" s="44">
        <f t="shared" si="105"/>
        <v>4504</v>
      </c>
      <c r="G316" s="44">
        <f t="shared" si="106"/>
        <v>5720</v>
      </c>
      <c r="H316" s="44">
        <f t="shared" si="107"/>
        <v>99.99211323240957</v>
      </c>
    </row>
    <row r="317" spans="1:8" s="40" customFormat="1" ht="11.25" customHeight="1">
      <c r="A317" s="40" t="s">
        <v>326</v>
      </c>
      <c r="B317" s="44">
        <f>+'[2]By Agency-REG (C)'!B317+'[2]By Agency-SPEC'!B317</f>
        <v>0</v>
      </c>
      <c r="C317" s="44">
        <f>+'[2]By Agency-REG'!C317+'[2]By Agency-SPEC'!C317</f>
        <v>0</v>
      </c>
      <c r="D317" s="44">
        <f>+'[2]By Agency-REG'!D317+'[2]By Agency-SPEC'!D317</f>
        <v>0</v>
      </c>
      <c r="E317" s="44">
        <f t="shared" si="104"/>
        <v>0</v>
      </c>
      <c r="F317" s="44">
        <f t="shared" si="105"/>
        <v>0</v>
      </c>
      <c r="G317" s="44">
        <f t="shared" si="106"/>
        <v>0</v>
      </c>
      <c r="H317" s="44" t="e">
        <f t="shared" si="107"/>
        <v>#DIV/0!</v>
      </c>
    </row>
    <row r="318" spans="1:8" s="40" customFormat="1" ht="11.25" customHeight="1">
      <c r="A318" s="40" t="s">
        <v>327</v>
      </c>
      <c r="B318" s="44">
        <f>+'[2]By Agency-REG (C)'!B318+'[2]By Agency-SPEC'!B318</f>
        <v>0</v>
      </c>
      <c r="C318" s="44">
        <f>+'[2]By Agency-REG'!C318+'[2]By Agency-SPEC'!C318</f>
        <v>0</v>
      </c>
      <c r="D318" s="44">
        <f>+'[2]By Agency-REG'!D318+'[2]By Agency-SPEC'!D318</f>
        <v>0</v>
      </c>
      <c r="E318" s="44">
        <f t="shared" si="104"/>
        <v>0</v>
      </c>
      <c r="F318" s="44">
        <f t="shared" si="105"/>
        <v>0</v>
      </c>
      <c r="G318" s="44">
        <f t="shared" si="106"/>
        <v>0</v>
      </c>
      <c r="H318" s="44" t="e">
        <f t="shared" si="107"/>
        <v>#DIV/0!</v>
      </c>
    </row>
    <row r="319" spans="1:8" s="40" customFormat="1" ht="11.25" customHeight="1">
      <c r="A319" s="40" t="s">
        <v>328</v>
      </c>
      <c r="B319" s="44">
        <f>+'[2]By Agency-REG (C)'!B319+'[2]By Agency-SPEC'!B319</f>
        <v>0</v>
      </c>
      <c r="C319" s="44">
        <f>+'[2]By Agency-REG'!C319+'[2]By Agency-SPEC'!C319</f>
        <v>0</v>
      </c>
      <c r="D319" s="44">
        <f>+'[2]By Agency-REG'!D319+'[2]By Agency-SPEC'!D319</f>
        <v>0</v>
      </c>
      <c r="E319" s="44">
        <f t="shared" si="104"/>
        <v>0</v>
      </c>
      <c r="F319" s="44">
        <f t="shared" si="105"/>
        <v>0</v>
      </c>
      <c r="G319" s="44">
        <f t="shared" si="106"/>
        <v>0</v>
      </c>
      <c r="H319" s="44" t="e">
        <f t="shared" si="107"/>
        <v>#DIV/0!</v>
      </c>
    </row>
    <row r="320" spans="1:8" s="40" customFormat="1" ht="11.25" customHeight="1">
      <c r="A320" s="40" t="s">
        <v>329</v>
      </c>
      <c r="B320" s="44">
        <f>+'[2]By Agency-REG (C)'!B320+'[2]By Agency-SPEC'!B320</f>
        <v>0</v>
      </c>
      <c r="C320" s="44">
        <f>+'[2]By Agency-REG'!C320+'[2]By Agency-SPEC'!C320</f>
        <v>0</v>
      </c>
      <c r="D320" s="44">
        <f>+'[2]By Agency-REG'!D320+'[2]By Agency-SPEC'!D320</f>
        <v>0</v>
      </c>
      <c r="E320" s="44">
        <f t="shared" si="104"/>
        <v>0</v>
      </c>
      <c r="F320" s="44">
        <f t="shared" si="105"/>
        <v>0</v>
      </c>
      <c r="G320" s="44">
        <f t="shared" si="106"/>
        <v>0</v>
      </c>
      <c r="H320" s="44" t="e">
        <f t="shared" si="107"/>
        <v>#DIV/0!</v>
      </c>
    </row>
    <row r="321" spans="1:8" s="40" customFormat="1" ht="11.25" customHeight="1">
      <c r="A321" s="40" t="s">
        <v>330</v>
      </c>
      <c r="B321" s="44">
        <f>+'[2]By Agency-REG (C)'!B321+'[2]By Agency-SPEC'!B321</f>
        <v>0</v>
      </c>
      <c r="C321" s="44">
        <f>+'[2]By Agency-REG'!C321+'[2]By Agency-SPEC'!C321</f>
        <v>0</v>
      </c>
      <c r="D321" s="44">
        <f>+'[2]By Agency-REG'!D321+'[2]By Agency-SPEC'!D321</f>
        <v>0</v>
      </c>
      <c r="E321" s="44">
        <f t="shared" si="104"/>
        <v>0</v>
      </c>
      <c r="F321" s="44">
        <f t="shared" si="105"/>
        <v>0</v>
      </c>
      <c r="G321" s="44">
        <f t="shared" si="106"/>
        <v>0</v>
      </c>
      <c r="H321" s="44" t="e">
        <f t="shared" si="107"/>
        <v>#DIV/0!</v>
      </c>
    </row>
    <row r="322" spans="1:8" s="40" customFormat="1" ht="11.25" customHeight="1">
      <c r="A322" s="40" t="s">
        <v>331</v>
      </c>
      <c r="B322" s="44">
        <f>+'[2]By Agency-REG (C)'!B322+'[2]By Agency-SPEC'!B322</f>
        <v>0</v>
      </c>
      <c r="C322" s="44">
        <f>+'[2]By Agency-REG'!C322+'[2]By Agency-SPEC'!C322</f>
        <v>0</v>
      </c>
      <c r="D322" s="44">
        <f>+'[2]By Agency-REG'!D322+'[2]By Agency-SPEC'!D322</f>
        <v>0</v>
      </c>
      <c r="E322" s="44">
        <f t="shared" si="104"/>
        <v>0</v>
      </c>
      <c r="F322" s="44">
        <f t="shared" si="105"/>
        <v>0</v>
      </c>
      <c r="G322" s="44">
        <f t="shared" si="106"/>
        <v>0</v>
      </c>
      <c r="H322" s="44" t="e">
        <f t="shared" si="107"/>
        <v>#DIV/0!</v>
      </c>
    </row>
    <row r="323" spans="1:8" s="40" customFormat="1" ht="11.25">
      <c r="A323" s="43" t="s">
        <v>332</v>
      </c>
      <c r="B323" s="47">
        <f>+'[2]By Agency-REG (C)'!B323+'[2]By Agency-SPEC'!B323</f>
        <v>0</v>
      </c>
      <c r="C323" s="47">
        <f>+'[2]By Agency-REG'!C323+'[2]By Agency-SPEC'!C323</f>
        <v>0</v>
      </c>
      <c r="D323" s="47">
        <f>+'[2]By Agency-REG'!D323+'[2]By Agency-SPEC'!D323</f>
        <v>0</v>
      </c>
      <c r="E323" s="47">
        <f t="shared" si="104"/>
        <v>0</v>
      </c>
      <c r="F323" s="47">
        <f t="shared" si="105"/>
        <v>0</v>
      </c>
      <c r="G323" s="47">
        <f t="shared" si="106"/>
        <v>0</v>
      </c>
      <c r="H323" s="47" t="e">
        <f t="shared" si="107"/>
        <v>#DIV/0!</v>
      </c>
    </row>
    <row r="324" spans="1:8" s="40" customFormat="1" ht="11.25">
      <c r="A324" s="55" t="s">
        <v>333</v>
      </c>
      <c r="B324" s="47">
        <f aca="true" t="shared" si="108" ref="B324:G324">SUM(B315:B323)</f>
        <v>57108314</v>
      </c>
      <c r="C324" s="47">
        <f t="shared" si="108"/>
        <v>57102594</v>
      </c>
      <c r="D324" s="47">
        <f t="shared" si="108"/>
        <v>1216</v>
      </c>
      <c r="E324" s="47">
        <f t="shared" si="108"/>
        <v>57103810</v>
      </c>
      <c r="F324" s="47">
        <f t="shared" si="108"/>
        <v>4504</v>
      </c>
      <c r="G324" s="47">
        <f t="shared" si="108"/>
        <v>5720</v>
      </c>
      <c r="H324" s="47">
        <f t="shared" si="107"/>
        <v>99.99211323240957</v>
      </c>
    </row>
    <row r="325" spans="2:8" s="40" customFormat="1" ht="11.25" customHeight="1">
      <c r="B325" s="39"/>
      <c r="C325" s="39"/>
      <c r="D325" s="39"/>
      <c r="E325" s="39"/>
      <c r="F325" s="39"/>
      <c r="G325" s="39"/>
      <c r="H325" s="39"/>
    </row>
    <row r="326" spans="1:8" s="63" customFormat="1" ht="16.5" customHeight="1" thickBot="1">
      <c r="A326" s="63" t="s">
        <v>334</v>
      </c>
      <c r="B326" s="64">
        <f aca="true" t="shared" si="109" ref="B326:G326">+B324+B311</f>
        <v>230365959</v>
      </c>
      <c r="C326" s="64">
        <f t="shared" si="109"/>
        <v>176113354</v>
      </c>
      <c r="D326" s="64">
        <f t="shared" si="109"/>
        <v>14298451</v>
      </c>
      <c r="E326" s="64">
        <f t="shared" si="109"/>
        <v>190411805</v>
      </c>
      <c r="F326" s="64">
        <f t="shared" si="109"/>
        <v>39954154</v>
      </c>
      <c r="G326" s="64">
        <f t="shared" si="109"/>
        <v>54252605</v>
      </c>
      <c r="H326" s="64">
        <f>E326/B326*100</f>
        <v>82.65622482877342</v>
      </c>
    </row>
    <row r="327" ht="12" thickTop="1"/>
    <row r="328" ht="11.25">
      <c r="A328" s="68" t="s">
        <v>335</v>
      </c>
    </row>
    <row r="329" ht="11.25">
      <c r="A329" s="68" t="s">
        <v>336</v>
      </c>
    </row>
    <row r="330" ht="11.25">
      <c r="A330" s="68" t="s">
        <v>337</v>
      </c>
    </row>
    <row r="331" ht="11.25">
      <c r="A331" s="68" t="s">
        <v>338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8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4" width="14.57421875" style="0" customWidth="1"/>
    <col min="6" max="6" width="9.421875" style="0" bestFit="1" customWidth="1"/>
    <col min="7" max="7" width="10.28125" style="0" bestFit="1" customWidth="1"/>
  </cols>
  <sheetData>
    <row r="1" ht="12.75">
      <c r="A1" t="s">
        <v>72</v>
      </c>
    </row>
    <row r="2" ht="12.75">
      <c r="A2" t="s">
        <v>62</v>
      </c>
    </row>
    <row r="3" spans="1:6" ht="12.75">
      <c r="A3" t="s">
        <v>63</v>
      </c>
      <c r="F3" t="s">
        <v>64</v>
      </c>
    </row>
    <row r="4" spans="2:7" ht="12.75">
      <c r="B4" t="s">
        <v>65</v>
      </c>
      <c r="C4" t="s">
        <v>66</v>
      </c>
      <c r="D4" t="s">
        <v>71</v>
      </c>
      <c r="F4" t="s">
        <v>65</v>
      </c>
      <c r="G4" t="s">
        <v>66</v>
      </c>
    </row>
    <row r="5" spans="1:7" ht="12.75">
      <c r="A5" t="s">
        <v>67</v>
      </c>
      <c r="B5" s="22">
        <v>111232.74</v>
      </c>
      <c r="C5" s="22">
        <v>119133.219</v>
      </c>
      <c r="D5" s="22">
        <f>SUM(B5:C5)</f>
        <v>230365.959</v>
      </c>
      <c r="E5" s="22"/>
      <c r="F5" s="22">
        <f>B5</f>
        <v>111232.74</v>
      </c>
      <c r="G5" s="22">
        <f>+F5+C5</f>
        <v>230365.959</v>
      </c>
    </row>
    <row r="6" spans="1:7" ht="12.75">
      <c r="A6" t="s">
        <v>68</v>
      </c>
      <c r="B6" s="22">
        <v>87785.988</v>
      </c>
      <c r="C6" s="22">
        <v>102625.817</v>
      </c>
      <c r="D6" s="22">
        <f>SUM(B6:C6)</f>
        <v>190411.805</v>
      </c>
      <c r="E6" s="22"/>
      <c r="F6" s="22">
        <f>B6</f>
        <v>87785.988</v>
      </c>
      <c r="G6" s="22">
        <f>+F6+C6</f>
        <v>190411.805</v>
      </c>
    </row>
    <row r="7" spans="1:7" ht="12.75">
      <c r="A7" t="s">
        <v>69</v>
      </c>
      <c r="B7" s="23">
        <f>+B6/B5*100</f>
        <v>78.92099754083195</v>
      </c>
      <c r="C7" s="23">
        <f>+C6/C5*100</f>
        <v>86.1437455156819</v>
      </c>
      <c r="D7" s="23">
        <f>+D6/D5*100</f>
        <v>82.65622482877342</v>
      </c>
      <c r="F7" s="23"/>
      <c r="G7" s="23"/>
    </row>
    <row r="8" spans="1:7" ht="12.75">
      <c r="A8" t="s">
        <v>70</v>
      </c>
      <c r="B8" s="23">
        <f>F8</f>
        <v>78.92099754083195</v>
      </c>
      <c r="C8" s="23">
        <f>G8</f>
        <v>82.65622482877342</v>
      </c>
      <c r="F8" s="23">
        <f>+F6/F5*100</f>
        <v>78.92099754083195</v>
      </c>
      <c r="G8" s="23">
        <f>+G6/G5*100</f>
        <v>82.65622482877342</v>
      </c>
    </row>
  </sheetData>
  <sheetProtection/>
  <printOptions/>
  <pageMargins left="0.75" right="0.75" top="1" bottom="0.47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kdumpa</cp:lastModifiedBy>
  <cp:lastPrinted>2014-06-09T08:06:14Z</cp:lastPrinted>
  <dcterms:created xsi:type="dcterms:W3CDTF">2014-03-13T03:00:02Z</dcterms:created>
  <dcterms:modified xsi:type="dcterms:W3CDTF">2014-06-10T03:53:13Z</dcterms:modified>
  <cp:category/>
  <cp:version/>
  <cp:contentType/>
  <cp:contentStatus/>
</cp:coreProperties>
</file>